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M02_ARAZOTT_kltsg" sheetId="1" r:id="rId1"/>
  </sheets>
  <externalReferences>
    <externalReference r:id="rId4"/>
  </externalReferences>
  <definedNames>
    <definedName name="_xlnm.Print_Titles" localSheetId="0">'M02_ARAZOTT_kltsg'!$56:$56</definedName>
    <definedName name="_xlnm_Print_Titles" localSheetId="0">'M02_ARAZOTT_kltsg'!$B$56:$IT$56</definedName>
    <definedName name="_xlnm_Print_Titles_0" localSheetId="0">'M02_ARAZOTT_kltsg'!$B$56:$IT$56</definedName>
    <definedName name="_xlnm_Print_Titles_0_0" localSheetId="0">'M02_ARAZOTT_kltsg'!$B$56:$IT$56</definedName>
    <definedName name="_xlnm_Print_Titles_0_0_0" localSheetId="0">'M02_ARAZOTT_kltsg'!$B$56:$IT$56</definedName>
  </definedNames>
  <calcPr fullCalcOnLoad="1"/>
</workbook>
</file>

<file path=xl/sharedStrings.xml><?xml version="1.0" encoding="utf-8"?>
<sst xmlns="http://schemas.openxmlformats.org/spreadsheetml/2006/main" count="810" uniqueCount="267">
  <si>
    <t>M02 - ÁRAZOTT, TERVEZŐI KÖLTSÉGBECSLÉS</t>
  </si>
  <si>
    <t>TERVEZŐI KÖLTSÉGBECSLÉS</t>
  </si>
  <si>
    <t>2017. szeptember</t>
  </si>
  <si>
    <t>KÖLTSÉGKIÍRÁS FŐÖSSZESÍTŐ</t>
  </si>
  <si>
    <t>TOP kategória</t>
  </si>
  <si>
    <t>I. BONTÁSI, ELŐKÉSZÍTŐ MUNKÁK összesen:</t>
  </si>
  <si>
    <t xml:space="preserve">Terület előkészítése </t>
  </si>
  <si>
    <t>Áfa (27%)</t>
  </si>
  <si>
    <t>II. ELŐKÉSZÍTŐ, NÖVÉNYÁPOLÁSI MUNKÁK</t>
  </si>
  <si>
    <t>Növényfelületek rekonstrukciója során ápolási munkák</t>
  </si>
  <si>
    <t>III. PARKÉPÍTÉSI MUNKÁK összesen:</t>
  </si>
  <si>
    <t>Nem támogatható tevékenység</t>
  </si>
  <si>
    <t>IV. FUTÓPÁLYA ÉS TANÖSVÉNY ÉPÍTÉSE</t>
  </si>
  <si>
    <t xml:space="preserve">Támogatható tevékenység </t>
  </si>
  <si>
    <t>V. JÁTSZÓTÉR ÉPÍTÉSE</t>
  </si>
  <si>
    <t>VI. KERTI BÚTOROK összesen:</t>
  </si>
  <si>
    <t xml:space="preserve">Nem támogatható tevékenység </t>
  </si>
  <si>
    <t>VII. NÖVÉNYTELEPÍTÉS összesen:</t>
  </si>
  <si>
    <t>VIII. EGYÉB MUNKÁK összesen:</t>
  </si>
  <si>
    <t>ÖSSZESEN NETTÓ:</t>
  </si>
  <si>
    <t>Áfa (27%):</t>
  </si>
  <si>
    <t>MINDÖSSZESEN BRUTTÓ:</t>
  </si>
  <si>
    <t>A költségkiírásban szereplő termékek műszaki egyenértékűség mellett lecserélhetők.</t>
  </si>
  <si>
    <t>Megnevezés</t>
  </si>
  <si>
    <t>Menny.</t>
  </si>
  <si>
    <t>Egység</t>
  </si>
  <si>
    <t>Egységár anyag
(nettó)</t>
  </si>
  <si>
    <t>Egységár munkadíj
(nettó)</t>
  </si>
  <si>
    <t>Egységár 
anyag+munkadíj
(nettó)</t>
  </si>
  <si>
    <t>Összesen (nettó)</t>
  </si>
  <si>
    <t>S.</t>
  </si>
  <si>
    <t>sz.</t>
  </si>
  <si>
    <t>I.  BONTÁSI, ELŐKÉSZÍTŐ MUNKÁK</t>
  </si>
  <si>
    <t>I.</t>
  </si>
  <si>
    <t>Aszfalt, térkő burkolatú, gyalogos útburkolatok bontása alépítmény nélkül (10 cm vtg.) tervezett útburkolatok helyén, szegéllyel együtt, felszedett térkő burkolat elszállítása megrendelő által kijelölt telephelyre</t>
  </si>
  <si>
    <t>m2</t>
  </si>
  <si>
    <t>Meglévő aszfalt és térkő burkolat bontása 30 cm vtg.ban teljes rétegrenddel együtt tervezett zöldfelületek felületén, használható ZK alépítmény újra felhasználható a tervezett burkolatok alépítményének építése során (1807 m2), bontott térkő burkolatok elszállítása megrendelő által kijelölt telephelyre</t>
  </si>
  <si>
    <t>m3</t>
  </si>
  <si>
    <t>Meglévő salak burkolat bontása teljes rétegrendjével együtt (30 cm vtg.-ban)  elszállítása megrendelő által kijelölt telephelyre (+20% lazulással számolva) (2006 m2)</t>
  </si>
  <si>
    <t>Bontott, beton kerti szegély darálása/aprítása és újrafelhasználása tervezett útalapba</t>
  </si>
  <si>
    <t>Bontott. beton kiemelt szegély bontása, darálása, aprítása és bedolgozása tervezett burkolatok alépítményeként</t>
  </si>
  <si>
    <t>Meglévő kültéri padok elszállítása megrendelő által kijelölt telephelyre</t>
  </si>
  <si>
    <t>db</t>
  </si>
  <si>
    <t>Meglévő kültéri hulladékgyűjtő elszállítása megrendelő által kijelölt telephelyre</t>
  </si>
  <si>
    <t>Többállásos kerékpártartó elszállítása megrendelő által kijelölt telephelyre</t>
  </si>
  <si>
    <t>Pollerek elszállítása megrendelő által kijelölt telephelyre</t>
  </si>
  <si>
    <t>Meglévő játszóeszközök és gumilap burkolat  elszállítása megrendelő által kijelölt telephelyre</t>
  </si>
  <si>
    <t>klt</t>
  </si>
  <si>
    <t>Meglévő közmű aknák szintbe helyezése, előirányzott mennyiség</t>
  </si>
  <si>
    <t>BONTÁSI, ELŐKÉSZÍTŐ MUNKÁK ÖSSZESEN:</t>
  </si>
  <si>
    <t>II.</t>
  </si>
  <si>
    <t>Beteg, sérült fák eltávolítása, zöldhulladék elszállításával, fa tuskó kiszedésével együtt</t>
  </si>
  <si>
    <t>Megmaradó fák karbantartási és gondozási munkái, tősarjak és elszáradt, beteg ágak eltávolításával, fakalodák építése kivitelezési munkák ideje alatt</t>
  </si>
  <si>
    <t>Cserjefelületek, sövénycserjék ideiglenes átültetése konténerekbe, elszállítása megrendelő által kijelölt telephelyre</t>
  </si>
  <si>
    <t>Évelőnövények elszállítása megrendelő által kijelölt telephelyre</t>
  </si>
  <si>
    <t>ELŐKÉSZÍTŐ, NÖVÉNYÁPOLÁSI MUNKÁK ÖSSZESEN:</t>
  </si>
  <si>
    <t>III.  PARKÉPÍTÉSI MUNKÁK</t>
  </si>
  <si>
    <t>III.</t>
  </si>
  <si>
    <t>Tükörkiemelés meglévő zöldfelületen, tervezett burkolatok alatt, 20 cm-es vtg.-ban, termőtalaj helyszíni deponálásával és későbbi visszatöltésével/felhasználásával (+25% lazulással számolva, Összesen: 4069 m2-en)</t>
  </si>
  <si>
    <t>burkolatépítés</t>
  </si>
  <si>
    <t>Semmelrock CityTOP Senso Grande térkő burkolat (40x40x8 cm méretben, betonszürke, homokbarna és egyedi, antracit színben) kiemelt gyalogos felületeken, 2-3 cm vtg. ágyazórétegre, 20 cm vtg. M56 jelű mechanikai stabilizációs útalap, amelynek felső síkján E2 min.40MN/m2 teherbírási érték igazolandó (+20% tömörödéssel számolva) tükörszinten: Trg&gt;=85% E2 min. 20 MN/m2 teherbírási érték igazolandó</t>
  </si>
  <si>
    <t>Semmelrock CityTOP Kombi térkő burkolat (6 cm vtg.-ban, antracit színben) gyalogos felületeken, 2-3 cm vtg. ágyazórétegre, 20 cm vtg. M56 jelű mechanikai stabilizációs útalap, amelynek felső síkján E2 min.40MN/m2 teherbírási érték igazolandó, tömörített altalajra (vágási veszteség nélkül!) tükörszinten: Trg&gt;=85% E2 min. 20 MN/m2 teherbírási érték igazolandó</t>
  </si>
  <si>
    <t>Semmelrock CityTOP térkő burkolat (6 cm vtg.-ban, 20x10 cm-es, zökkenőmentes kivitelben, vörös színben) kerékpáros közlekedő felületeken, 2-3 cm vtg. ágyazórétegre, 20 cm M56 jelű mechanikai stabilizációs útalap, melynek felső síkján  E2min.40MN/m2  teherbírási érték igazolandó (+20% tömörödéssel számolva), tömörített altalajra (vágási veszteség nélkül!) tükörszinten: Trg&gt;=85% E2 min. 20 MN/m2 teherbírási érték igazolandó</t>
  </si>
  <si>
    <t>Semmelrock taktilis jelzőkövek, bütykös felülettel, fehér színben (40x40x8, 20x20x8 cm-es méretben)</t>
  </si>
  <si>
    <t>Semmelrock taktilis jelzőkövek, vezetőkő, barázdált felülettel, fehér színben (40x40x8 cm-es méretben)</t>
  </si>
  <si>
    <t>szegélyek</t>
  </si>
  <si>
    <t>Semmelrock kerti szegély (100x5x20 cm) antracit színben beépítése, C20/25-32-F1 beton megtámasztással, 10 cm homokos kavics (vágási veszteség nélkül) tükörszinten: Trg&gt;=85% E2 min. 20 MN/m2 teherbírási érték igazolandó</t>
  </si>
  <si>
    <t>fm</t>
  </si>
  <si>
    <t>vízarchitektúrák kialakítása</t>
  </si>
  <si>
    <t xml:space="preserve"> </t>
  </si>
  <si>
    <t>Burkolatba süllyesztett vízarchitektúra kialakítása Bessenyei téren (szakági tervek alapján)</t>
  </si>
  <si>
    <t>Benczúr tér Vénusz szökőkút vízgépészeti felújítása (szakági tervek alapján)</t>
  </si>
  <si>
    <t>Benczúr téren Vízgépészeti akna és vízmedence kivitelezése statikai terv alapján (részletes tételes kiírást lásd szakági tervben)</t>
  </si>
  <si>
    <t>Bessenyei téren Vízgépészeti akna és vízmedence kivitelezése statikai terv alapján (részletes tételes kiírást lásd szakági tervben)</t>
  </si>
  <si>
    <t>PARKÉPÍTÉSI MUNKÁK ÖSSZESEN:</t>
  </si>
  <si>
    <t>futópálya kialakítása</t>
  </si>
  <si>
    <t>IV.</t>
  </si>
  <si>
    <t xml:space="preserve">Öntött gumiburkolatú futópálya kialakítása, PlayTOP öntött gumiburkolat kialakítása, 1,5 cm EPDM gumiburkolat Beige színben (RAL1001), 2,5 cm SBR alapréteg kialakítása, 20 cm 0/20 tömörített alaptest, melynek felső síkján E2min.40 MN/m2  teherbírási érték igazolandó (+20% tömörödéssel számolva),tükörszinten: Trg&gt;=85% E2 min. 20 MN/m2 teherbírási érték igazolandó </t>
  </si>
  <si>
    <t>Horganyzott acél szegély beépítése, lekerekített élvédelemmel, C20/25-32-F1 beton megtámasztással, 10 cm homokos kavics (vágási veszteség nélkül) tükörszinten: Trg&gt;=85% E2 min. 20 MN/m2 teherbírási érték igazolandó</t>
  </si>
  <si>
    <t>városi tanösvény kialakítása</t>
  </si>
  <si>
    <t>Stabilizált burkolat építése, 2,5 cm vtg.- Terraway burkolat (kvarchomok-világosszürke és kvarc-szürke színekben) 1,5t-ig terhelhető, vegyes forgalomra, 10 cm vtg. 4/22 ZK, 20 cm M56 jelű mechanikai stabilizációs útalap, melynek felső síkján E2 min. 40 MN/m2 teherbírási érték igazolandó, helyszínen készített, darált beton bekeverésével, tömörítéssel, tükörszinten: Trg&gt;=85% E2 min. 20 MN/m2 teherbírási érték igazolandó</t>
  </si>
  <si>
    <t>tanösvény világításának kialakítása</t>
  </si>
  <si>
    <t>Hofeka Korintosz kandeláberek kihelyezése, tervezett tanösvény megvilágítására (szakági tervek alapján!)</t>
  </si>
  <si>
    <t>klt.</t>
  </si>
  <si>
    <t>FUTÓ- ÉS SPORTPÁLYA ÉPÍTÉSI MUNKÁK ÖSSZESEN:</t>
  </si>
  <si>
    <t>Baba-mama pihenő (0-2 éves korosztály számára)</t>
  </si>
  <si>
    <t>V.</t>
  </si>
  <si>
    <t>HAGS Funhouse Grimmie (8049459)</t>
  </si>
  <si>
    <t>Playtop SNAIL 3D gumiállatka kihelyezése</t>
  </si>
  <si>
    <t>Fogyatékkal élők számára</t>
  </si>
  <si>
    <t>B6-24 Acer Bucka</t>
  </si>
  <si>
    <t>MM/2015/0001 Acer Pillangó</t>
  </si>
  <si>
    <t>2-5 éves korosztály számára</t>
  </si>
  <si>
    <t>HAGS Unimini Bexy (8046903) kombinált mászóeszköz kihelyezése</t>
  </si>
  <si>
    <t>HAGS Prinsy Spring Toy (8044703) rugós játék kihelyezése</t>
  </si>
  <si>
    <t>HAGS Sandmate (8003005) játszóeszköz kihelyezése</t>
  </si>
  <si>
    <t>HAGS Sandpit Danny (8013590) játszóeszköz kihelyezése</t>
  </si>
  <si>
    <t>2-12 éves korosztály számára</t>
  </si>
  <si>
    <t>HAGS Groupswing Stratus (8000751) kosárhinta kihelyezése</t>
  </si>
  <si>
    <t>HAGS Swingo (8057040) játszóeszköz kihelyezése</t>
  </si>
  <si>
    <t>HAGS Seesaw Farmy (8045079) rugós játék kihelyezése</t>
  </si>
  <si>
    <t>HAGS Swing Turo (8051087) hintaállvány kihelyezése</t>
  </si>
  <si>
    <t>HAGS Swingseat Katja (8049715) hintaülőke</t>
  </si>
  <si>
    <t>HAGS Swingseat Tango (8053217) hintaülőke</t>
  </si>
  <si>
    <t>Hags Uniplay Lycce (8061755) mászóeszköz kihelyezése</t>
  </si>
  <si>
    <t>Playtop (S 600) gumigömb (több színben, megrendelővel egyeztetve)</t>
  </si>
  <si>
    <t>Eurotramp trambulin 9701 kihelyezése a szükséges al-, és felépítményi, valamint járulékos egyéb létesítményeinek építési és szerelési munkáival együttesen teljesen készre</t>
  </si>
  <si>
    <t>5-12 éves korosztály számára</t>
  </si>
  <si>
    <t>Hags Uniplay Belidore (8048385) mászóeszköz kihelyezése</t>
  </si>
  <si>
    <t>HAGS See-Saw Vippy (8050438) mérleghinta kihelyezése</t>
  </si>
  <si>
    <t>játszótér burkolatok</t>
  </si>
  <si>
    <t>PlayTOP gumiburkolat Sky Blue (RAL5015) 1,5 cm</t>
  </si>
  <si>
    <t>PlayTOP gumiburkolat Earth Yellow (RAL1006) 1,5 cm</t>
  </si>
  <si>
    <t>PlayTOP gumiburkolat Beige (RAL 1001) 1,5 cm</t>
  </si>
  <si>
    <t>PlayTOP gumiburkolat Eggshell (RAL 1015) 1,5 cm</t>
  </si>
  <si>
    <t>PlayTOP gumiburkolat Brown (RAL 8024) 1,5 cm</t>
  </si>
  <si>
    <t>PlayTOP gumiburkolat Yellow (RAL 1012) 1,5 cm</t>
  </si>
  <si>
    <t>PlayTOP gumiburkolat Reseda Green (RAL 6011) 1,5 cm</t>
  </si>
  <si>
    <t>PlayTOP 11,5 cm vtg. SBR alapréteg kialakítása (130 mm vtg. gumiburkolathoz)</t>
  </si>
  <si>
    <t>PlayTOP 3,5 cm vtg. SBR alapréteg kialakítása, (50 mm vtg. gumiburkolathoz)</t>
  </si>
  <si>
    <t>PlayTOP 2,5 cm vtg. SBR alapréteg kialakítása, (40 mm vtg. gumiburkolathoz)</t>
  </si>
  <si>
    <t>Gumiburkolat alatti alápítmény: 20 cm vtg. 0/20 ZK tömörített alépítménnyel, tömörített altalajra, tükörszinten: Trg&gt;=85% E2 min. 20 MN/m2 teherbírási érték igazolandó</t>
  </si>
  <si>
    <t>játszótéri szegélykialakítás</t>
  </si>
  <si>
    <t>homokozó kialakítása</t>
  </si>
  <si>
    <t>Homokozó ülőfal kialakítása, zsalukő maggal (50x20x30 cm) min. C12/16 betonnal kiöntve, vasalva, kör mentén rendezve, min C16/20/32 KK beton fedéssel, 30 cm vtg. tömörített homokos kavics, tömörített altalaj; ülőfelület kialakítására metszet alapján, öntött gumiburkolattal történő fedése (gumiburkolat mennyisége fenti tételek között szerepel)</t>
  </si>
  <si>
    <t>Árnyékoló napvitorla kihelyezése (javasolt termék: Fullgarden napvitrola) 2 db háromszög alakú, 3 méteres élhosszúságú napvitorla, elefántcsont színben, hevederekkel 12/15 cm átmérőjú, körmart akácfa oszlopkhoz rögzítve, 2,5 méteres magasságban kifeszítve</t>
  </si>
  <si>
    <t>Homokozó homok terítése, szennyeződésektől mentes, agyagot tartalmazó bányahomok terítése homokozóba 40 cm-es vtg.-ban, altalajtól geotextíliával elválasztva</t>
  </si>
  <si>
    <t>játszótér kerítése</t>
  </si>
  <si>
    <t>3D Bekafor, 1,53 m magas, táblás kerítésrendszer, zöld színben, összesen két db kétszárnyú kapuval, fenntartó autók és gyalogosok részére</t>
  </si>
  <si>
    <t>közösségi illemhely telepítése</t>
  </si>
  <si>
    <t>Közösségi WC és pelenkázó kialakítása (javasolt típus: BK31001) tervezett játszótér mellett, beton alaptest kiépítésével, alapozással, tükörszinten: Trg&gt;=85% E2 min. 20 MN/m2 teherbírási érték igazolandó</t>
  </si>
  <si>
    <t>JÁSZÓTÉR ÉPÍTÉSI MUNKÁK ÖSSZESEN:</t>
  </si>
  <si>
    <t>VI. KERTI BÚTOROK</t>
  </si>
  <si>
    <t>VI.</t>
  </si>
  <si>
    <t>VPI Croma látszóbeton felületú ülőbútorok kihelyezése, egyedi, savval mart felületkezeléssel, több eltérő méretben, fehér színben</t>
  </si>
  <si>
    <t>VPI CROMA látszóbeton felületú ülőbútorok kihelyezése, több eltérő méretben, fehér színben (A2 típus - 1 db, A3 típus - 1 db, A1 típus - 1 db, C1 típus - 2 db, C2 típus - 1 db)</t>
  </si>
  <si>
    <t>VPI - CROMA WOOD látszóbeton felületú ülőbútorok kihelyezése, fenyő ülőfelülettel, rozsdamentes acél szerelvényekkel szerelve, több eltérő méretben, fehér színben (A2 típus fa ülőfelülettel - 4 db, A3 típus fa ülőfelülettel - 1 db)</t>
  </si>
  <si>
    <t>VPI - TWIST padrendszer, fa ülőfelülettel</t>
  </si>
  <si>
    <t>VPI Betonmanufaktúra - egyedi, 40×40×40 cm látszóbeton minőségű kőkockák pollerként és ülőkeként kihelyezve</t>
  </si>
  <si>
    <t>VPI Betonmanufaktúra, egyedi sakkasztal készítése, 60x60x80 cm (hxszxm), fordított U alakú asztal, 7 cm falvastagsággal, sakktábla asztal felületére savmarással készítve, fehér színben, felületkezeléssel, impregnálással</t>
  </si>
  <si>
    <t>Beton ülőbútorok helyszíni daruzási költsége</t>
  </si>
  <si>
    <t>Santa&amp;Cole Harpo; 1,75 m széles padok, támlával, RAL9007 színű lábakkal, akácfa ülőfelülettel</t>
  </si>
  <si>
    <t>Santa&amp;Cole Harpo; 1,75 m széles padok, támla nélkül RAL9007 színű lábakkal, akácfa ülőfelülettel</t>
  </si>
  <si>
    <t>Santa&amp;Cole Harpo; 1,75 m széles asztal, RAL9007 színű lábakkal, akácfa asztallappal</t>
  </si>
  <si>
    <t>Santa&amp;Cole Harpo Chaise Longue napozóágy, RAL9007 színű lábakkal, akácfa ülőfelülettel</t>
  </si>
  <si>
    <t>Delta Smart City - Okos pad kihelyezése helyszíni beton alapra helyezve, upfront kifizetéssel, 2 éves üzemeltetéssel</t>
  </si>
  <si>
    <t>mmcité Crystal, CS350 szelektív hulladékgyűjtő edény (játszótér területén)</t>
  </si>
  <si>
    <t>mmcité Crystal, CS210 hulladékgyűjtő edény</t>
  </si>
  <si>
    <t>Santa&amp;Cole KEY kerékpártartó antracit színekben</t>
  </si>
  <si>
    <t>Concrete Urban Design, STONE.01 látszóbeton ülőkavics kihelyezése (2,4x1,42x0,79m)</t>
  </si>
  <si>
    <t>Concrete Urban Design, STONE.02 látszóbeton ülőkavics kihelyezése (1,6x1,62x0,59m)</t>
  </si>
  <si>
    <t>Concrete Urban Design, STONE.03 látszóbeton ülőkavics kihelyezése (2,1x2,1x0,69m)</t>
  </si>
  <si>
    <t>Ivókút kihelyezése, , B&amp;K BK01427000000001, rozsdamentes, acél konstrukció, akadálymentesítés szempontjából megfelelő</t>
  </si>
  <si>
    <t>Ivócsap projekt, tűzcsapra szerelhető ivút kihelyezése</t>
  </si>
  <si>
    <t>Tanösvény mentén kihelyezett információs tábla (Green City elvek bemutatásával) részlettervek szerint legyártva, antracit színben</t>
  </si>
  <si>
    <t>Rovarhotel (wa16 típus) kihelyezése, fára kötözéssel rögzítve</t>
  </si>
  <si>
    <t>BÚTOROK ÖSSZESEN:</t>
  </si>
  <si>
    <t>VII.  NÖVÉNYTELEPÍTÉSI MUNKÁK</t>
  </si>
  <si>
    <t>VII.</t>
  </si>
  <si>
    <t>Talajfeltölés és finom tereprendezés tervezett zöldfelületeken (korábbi burkolatok helyén) meglévő depóniából, tömörség: Trg≥85%</t>
  </si>
  <si>
    <t>Termőföld behozatala és terítése finom tereprendezéssel, tervezett zöldfelületek helyén (+25% lazulással számolva) tömörség: Trg≥85%,  Benczúr és Bessenyei terek parkjaiban.</t>
  </si>
  <si>
    <t>Lombhullató, túlkoros fák ültetése (Fraxinus angustifolia - 15 db, Betula utilis 'Doorenbos' - 5 db, Tilia mongolica 'Harvest Gold' -10 db, Malus tschonoskii - 5 db, Acer platanoides 'Emerald Queen' - 10 db, Quercus robur 'Fastigiata' -10 db) - I. oszt. PF, 25/30 méretű fák, 50% talajcserével, érett marhatrágya bedolgozásával, begyökeresedésig megfelelő rögzítéssel, alapos beöntözéssel, dréncső behelyezése geotextíliába csomagolva a fák gyökeréhez, kupakkal ellátva</t>
  </si>
  <si>
    <t>Túlkoros fák szállítási és daruzási költsége</t>
  </si>
  <si>
    <t>Cserjék ültetése, átlagosan 3-4 db/m2 sűrűséggel, K2/K3-as minőségben, a Benczúr és Bessenyei téren, a parkok és az épületek közötti zöldsávok területén</t>
  </si>
  <si>
    <t>Berberis x media 'Parkjuweel'</t>
  </si>
  <si>
    <t>Berberis thunbergii</t>
  </si>
  <si>
    <t>Berberis thunbergii 'Atropurpurea'</t>
  </si>
  <si>
    <t>Deutzia gracilis</t>
  </si>
  <si>
    <t>Lonicera pileata</t>
  </si>
  <si>
    <t>Philadelphus 'Manteau d'Hermine'</t>
  </si>
  <si>
    <t>Spiraea japonica 'Genpei'</t>
  </si>
  <si>
    <t>Spiraea japonica 'Anthony Waterer'</t>
  </si>
  <si>
    <t>Syringa meyeri 'Palibin'</t>
  </si>
  <si>
    <t>Symphoricarpos orbiculatus</t>
  </si>
  <si>
    <t>Egynyári- és évelő dísznövények ültetése, tálagosan 12 db/m2 sűrűséggel számolva, CS9, CS15-ös minőségben</t>
  </si>
  <si>
    <t>Ajuga reptans</t>
  </si>
  <si>
    <t>Allium giganteum</t>
  </si>
  <si>
    <t>Allium schoenoprasum</t>
  </si>
  <si>
    <t>Antirrhinum majus</t>
  </si>
  <si>
    <t>Aquilegia nora 'Barlow'</t>
  </si>
  <si>
    <t>Calamagrostis x acutiflora 'Overdam'</t>
  </si>
  <si>
    <t>Carex buchananii</t>
  </si>
  <si>
    <t>Carex comans 'Bronze Perfection</t>
  </si>
  <si>
    <t>Deschampsia cespitosa 'Goldtau'</t>
  </si>
  <si>
    <t>Digitalis purpurea</t>
  </si>
  <si>
    <t>Festuca glauca 'Blue Glow'</t>
  </si>
  <si>
    <t>Gypsophila paniculata</t>
  </si>
  <si>
    <t>Hakonechloa macra 'Aureola'</t>
  </si>
  <si>
    <t>Imperata cylindrica' Red Baron'</t>
  </si>
  <si>
    <t>Lavendula angustifolia</t>
  </si>
  <si>
    <t>Lunaria annua</t>
  </si>
  <si>
    <t>Luzula nivea</t>
  </si>
  <si>
    <t>Miscanthus sinensis 'Zebrinus'</t>
  </si>
  <si>
    <t>Molinia caerulea</t>
  </si>
  <si>
    <t>Nepeta x faassenii 'Walkers Low'</t>
  </si>
  <si>
    <t>Ophiopogon planiscapus 'Niger'</t>
  </si>
  <si>
    <t>Paeonia lactiflora 'Sarah Bernhardt'</t>
  </si>
  <si>
    <t>Pennisetum alopecuroides 'Hameln'</t>
  </si>
  <si>
    <t>Perovskia</t>
  </si>
  <si>
    <t>Pleioblastus viridistriatus</t>
  </si>
  <si>
    <t>Pleioblastus variegatus</t>
  </si>
  <si>
    <t>Hagymás növények</t>
  </si>
  <si>
    <t>Allium aflatunense</t>
  </si>
  <si>
    <t>Tulipa 'Early Harvest'</t>
  </si>
  <si>
    <t>Tulipa praestans</t>
  </si>
  <si>
    <t>Alchemilla mollis</t>
  </si>
  <si>
    <t>Tulipa humilis 'Magneta Queen'</t>
  </si>
  <si>
    <t>Tulipa 'White Triumphator'</t>
  </si>
  <si>
    <t>Myosotis scorpioides</t>
  </si>
  <si>
    <t>Gyep felülvetése, illetve gyepesítés helyreállítási munkák során, kézi vetéssel, 4-5 dkg/m2 fűmag kijuttatásával, tápanyagutánpótlással, finom tereprendezéssel</t>
  </si>
  <si>
    <t>Kéregőrlemény terítése cserje és évelőnövényekkel beültetett felületeken 4 cm-es vtg.-ban</t>
  </si>
  <si>
    <t>Automata öntözőrendszer telepítése szakági terv alapján (Bessenyei téren)</t>
  </si>
  <si>
    <t>Automata öntözőrendszer telepítése szakági terv alapján ( Benczúr téren)</t>
  </si>
  <si>
    <t>ExS - Extenzív fenntartású évelőfelületek - egyedi sűrűséggel számolva (Bessenyei téren)</t>
  </si>
  <si>
    <t>Aconogonon 'Johanniswolke'</t>
  </si>
  <si>
    <t>Aster ageratoides 'Asran'</t>
  </si>
  <si>
    <t>Miscanthus 'Morning Light'</t>
  </si>
  <si>
    <t>Acanthus balcanicus</t>
  </si>
  <si>
    <t>Foeniculum vulgare 'Purpureum'</t>
  </si>
  <si>
    <t>Phlomis russeliana</t>
  </si>
  <si>
    <t>Verbena boniariensis</t>
  </si>
  <si>
    <t>Ceratostigma plumbaginoides</t>
  </si>
  <si>
    <t>Euohorbia amygdaloides  'Purpurea'</t>
  </si>
  <si>
    <t>Geranium phaeum 'Samobor'</t>
  </si>
  <si>
    <t>Allium caeruleum</t>
  </si>
  <si>
    <t>Crocus tommasinianus</t>
  </si>
  <si>
    <t>Narcissus 'Jetfire'</t>
  </si>
  <si>
    <t>Muscari latifolium</t>
  </si>
  <si>
    <t>InCfá -Intenzív fenntartású évelőfelületek - egyedi sűrűséggel számolva (Bessenyei téren)</t>
  </si>
  <si>
    <t>Crocosmia 'Lucifer'</t>
  </si>
  <si>
    <t>Panicum virgatum 'Heavy Metal'</t>
  </si>
  <si>
    <t>Helianthus microcephalus 'Lemon Queen'</t>
  </si>
  <si>
    <t>Geranium endressii</t>
  </si>
  <si>
    <t>Ceropsis verticillata 'Grandiflora'</t>
  </si>
  <si>
    <t>Rudbeckia fulgida 'Goldstrum'</t>
  </si>
  <si>
    <t>Primula vulgaris</t>
  </si>
  <si>
    <t>Geum coccineum 'Borsii'</t>
  </si>
  <si>
    <t>Heuchera micrantha</t>
  </si>
  <si>
    <t>Phuopsis stylosa 'Purpurglut'</t>
  </si>
  <si>
    <t>InCn -Intenzív fenntartású évelőfelületek - egyedi sűrűséggel számolva (Bessenyei téren)</t>
  </si>
  <si>
    <t>Echinacea purpurea 'Magnus'</t>
  </si>
  <si>
    <t>Knautia macedonia</t>
  </si>
  <si>
    <t>Molina caerulea 'Transparent'</t>
  </si>
  <si>
    <t>Achillea millefolium</t>
  </si>
  <si>
    <t>Salvia nemorosa 'Caradonna'</t>
  </si>
  <si>
    <t>Leucanthemum vulgare 'Maikönigin'</t>
  </si>
  <si>
    <t>Lysimachia ciliata 'Firecracker'</t>
  </si>
  <si>
    <t>Ajuga reptans 'Atropurpurea'</t>
  </si>
  <si>
    <t>Veronica peduncularis 'Georgian Blue'</t>
  </si>
  <si>
    <t>ExS - Extenzív fenntartású évelőfelületek - egyedi sűrűséggel számolva (Benczúr téren)</t>
  </si>
  <si>
    <t>InCfá -Intenzív fenntartású évelőfelületek - egyedi sűrűséggel számolva (Benczúr téren)</t>
  </si>
  <si>
    <t>InCn -Intenzív fenntartású évelőfelületek - egyedi sűrűséggel számolva (Benczúr téren)</t>
  </si>
  <si>
    <t xml:space="preserve"> NÖVÉNYTELEPÍTÉSI MUNKÁK ÖSSZESEN:</t>
  </si>
  <si>
    <t>VIII. EGYÉB MUNKÁK</t>
  </si>
  <si>
    <t>VIII.</t>
  </si>
  <si>
    <t>Szakfelügyelet - előirányzat</t>
  </si>
  <si>
    <t>nap</t>
  </si>
  <si>
    <t>Köztéri világítás, díszkivilágítás kivitelezése Bessenyei téren;  (szakági tervnek megfelelően) A tanösvény megvilágítása kivitelezési munkáit külön tétel tartalmazza</t>
  </si>
  <si>
    <t>Köztéri világítás, díszkivilágítás kivitelezése  Benczúr téren (szakági tervnek megfelelően)</t>
  </si>
  <si>
    <t>Víz- és csatornabekötés Bessenyei téren (szakági tervnek megfelelően)</t>
  </si>
  <si>
    <t>Víz- és csatornabekötés Benczúr téren (szakági tervnek megfelelően)</t>
  </si>
  <si>
    <t>Tervezett burkolatok alatt áthaladó közművezetékek mechanikai védelme, előirányzott mennyiség</t>
  </si>
  <si>
    <t>Talajvizsgálat készítése műszaki leírásban megadott paraméterek szerint (3 mintaterületen)</t>
  </si>
  <si>
    <t>EGYÉB MUNKÁK ÖSSZESEN:</t>
  </si>
  <si>
    <t>Benczúr és Bessenyei tér munkái MINDÖSSZESEN NETTÓ</t>
  </si>
  <si>
    <t>ÁFA (27%)</t>
  </si>
  <si>
    <t>Benczúr és Bessenyei tér munkái MINDÖSSZESEN BRUTTÓ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</si>
</sst>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"/>
    <numFmt numFmtId="166" formatCode="#,##0.0\ [$Ft-40E];[RED]\-#,##0.0\ [$Ft-40E]"/>
    <numFmt numFmtId="167" formatCode="#,##0.0"/>
    <numFmt numFmtId="168" formatCode="@"/>
    <numFmt numFmtId="169" formatCode="#,##0,_F_t"/>
    <numFmt numFmtId="170" formatCode="0%"/>
    <numFmt numFmtId="171" formatCode="0.0%"/>
    <numFmt numFmtId="172" formatCode="_-* #,##0.00,_F_t_-;\-* #,##0.00,_F_t_-;_-* \-??\ _F_t_-;_-@_-"/>
    <numFmt numFmtId="173" formatCode="_-* #,##0,_F_t_-;\-* #,##0,_F_t_-;_-* \-??\ _F_t_-;_-@_-"/>
    <numFmt numFmtId="174" formatCode="0"/>
    <numFmt numFmtId="175" formatCode="#,##0,&quot;Ft&quot;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7" fontId="4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164" fontId="3" fillId="0" borderId="0" xfId="0" applyFont="1" applyBorder="1" applyAlignment="1">
      <alignment/>
    </xf>
    <xf numFmtId="164" fontId="6" fillId="0" borderId="0" xfId="0" applyFont="1" applyAlignment="1">
      <alignment horizontal="left" vertical="center"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4" fontId="7" fillId="0" borderId="0" xfId="0" applyFont="1" applyAlignment="1">
      <alignment horizontal="center" vertic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right" vertical="center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7" fillId="0" borderId="1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9" fontId="3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9" fontId="7" fillId="0" borderId="3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right" vertical="center"/>
    </xf>
    <xf numFmtId="164" fontId="3" fillId="2" borderId="0" xfId="0" applyFont="1" applyFill="1" applyAlignment="1">
      <alignment/>
    </xf>
    <xf numFmtId="167" fontId="3" fillId="2" borderId="0" xfId="0" applyNumberFormat="1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right" vertic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/>
    </xf>
    <xf numFmtId="173" fontId="4" fillId="0" borderId="0" xfId="15" applyNumberFormat="1" applyFont="1" applyBorder="1" applyAlignment="1" applyProtection="1">
      <alignment horizontal="right" wrapText="1"/>
      <protection/>
    </xf>
    <xf numFmtId="164" fontId="4" fillId="0" borderId="0" xfId="0" applyFont="1" applyBorder="1" applyAlignment="1">
      <alignment horizontal="left" wrapText="1"/>
    </xf>
    <xf numFmtId="167" fontId="4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4" fontId="6" fillId="0" borderId="0" xfId="0" applyFont="1" applyBorder="1" applyAlignment="1">
      <alignment/>
    </xf>
    <xf numFmtId="167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 wrapText="1"/>
    </xf>
    <xf numFmtId="175" fontId="4" fillId="0" borderId="4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174" fontId="9" fillId="0" borderId="5" xfId="0" applyNumberFormat="1" applyFont="1" applyBorder="1" applyAlignment="1">
      <alignment horizontal="center" vertical="center"/>
    </xf>
    <xf numFmtId="174" fontId="9" fillId="0" borderId="6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/>
    </xf>
    <xf numFmtId="165" fontId="10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center" vertical="center"/>
    </xf>
    <xf numFmtId="174" fontId="7" fillId="0" borderId="6" xfId="0" applyNumberFormat="1" applyFont="1" applyBorder="1" applyAlignment="1">
      <alignment horizontal="center" vertical="center"/>
    </xf>
    <xf numFmtId="164" fontId="5" fillId="0" borderId="4" xfId="0" applyFont="1" applyBorder="1" applyAlignment="1">
      <alignment vertical="top" wrapText="1"/>
    </xf>
    <xf numFmtId="165" fontId="5" fillId="3" borderId="4" xfId="0" applyNumberFormat="1" applyFont="1" applyFill="1" applyBorder="1" applyAlignment="1">
      <alignment horizontal="right" vertical="center" wrapText="1"/>
    </xf>
    <xf numFmtId="166" fontId="5" fillId="0" borderId="4" xfId="0" applyNumberFormat="1" applyFont="1" applyBorder="1" applyAlignment="1">
      <alignment horizontal="right" vertical="center" wrapText="1"/>
    </xf>
    <xf numFmtId="164" fontId="5" fillId="0" borderId="7" xfId="0" applyFont="1" applyBorder="1" applyAlignment="1">
      <alignment vertical="top" wrapText="1"/>
    </xf>
    <xf numFmtId="167" fontId="4" fillId="0" borderId="7" xfId="0" applyNumberFormat="1" applyFont="1" applyBorder="1" applyAlignment="1">
      <alignment horizontal="center" vertical="center" wrapText="1"/>
    </xf>
    <xf numFmtId="175" fontId="4" fillId="0" borderId="7" xfId="0" applyNumberFormat="1" applyFont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right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right" vertical="center"/>
    </xf>
    <xf numFmtId="164" fontId="5" fillId="0" borderId="8" xfId="0" applyFont="1" applyBorder="1" applyAlignment="1">
      <alignment vertical="top" wrapText="1"/>
    </xf>
    <xf numFmtId="167" fontId="5" fillId="0" borderId="8" xfId="0" applyNumberFormat="1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/>
    </xf>
    <xf numFmtId="166" fontId="5" fillId="0" borderId="8" xfId="0" applyNumberFormat="1" applyFont="1" applyBorder="1" applyAlignment="1">
      <alignment horizontal="right" vertical="center" wrapText="1"/>
    </xf>
    <xf numFmtId="164" fontId="4" fillId="4" borderId="9" xfId="0" applyFont="1" applyFill="1" applyBorder="1" applyAlignment="1">
      <alignment/>
    </xf>
    <xf numFmtId="167" fontId="4" fillId="4" borderId="9" xfId="0" applyNumberFormat="1" applyFont="1" applyFill="1" applyBorder="1" applyAlignment="1">
      <alignment horizontal="center" vertical="center"/>
    </xf>
    <xf numFmtId="164" fontId="4" fillId="4" borderId="9" xfId="0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right" vertical="center"/>
    </xf>
    <xf numFmtId="166" fontId="4" fillId="4" borderId="9" xfId="0" applyNumberFormat="1" applyFont="1" applyFill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right" vertical="center"/>
    </xf>
    <xf numFmtId="164" fontId="6" fillId="0" borderId="7" xfId="0" applyFont="1" applyBorder="1" applyAlignment="1">
      <alignment vertical="top" wrapText="1"/>
    </xf>
    <xf numFmtId="165" fontId="5" fillId="0" borderId="7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4" fontId="5" fillId="0" borderId="7" xfId="0" applyFont="1" applyFill="1" applyBorder="1" applyAlignment="1">
      <alignment vertical="top" wrapText="1"/>
    </xf>
    <xf numFmtId="164" fontId="11" fillId="0" borderId="7" xfId="0" applyFont="1" applyFill="1" applyBorder="1" applyAlignment="1">
      <alignment vertical="top" wrapText="1"/>
    </xf>
    <xf numFmtId="167" fontId="11" fillId="0" borderId="7" xfId="0" applyNumberFormat="1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vertical="top" wrapText="1"/>
    </xf>
    <xf numFmtId="167" fontId="5" fillId="0" borderId="4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11" fillId="0" borderId="7" xfId="0" applyFont="1" applyBorder="1" applyAlignment="1">
      <alignment vertical="top" wrapText="1"/>
    </xf>
    <xf numFmtId="165" fontId="5" fillId="0" borderId="4" xfId="0" applyNumberFormat="1" applyFont="1" applyBorder="1" applyAlignment="1">
      <alignment horizontal="right" vertical="center" wrapText="1"/>
    </xf>
    <xf numFmtId="164" fontId="11" fillId="0" borderId="4" xfId="0" applyFont="1" applyBorder="1" applyAlignment="1">
      <alignment vertical="top" wrapText="1"/>
    </xf>
    <xf numFmtId="167" fontId="11" fillId="0" borderId="4" xfId="0" applyNumberFormat="1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top" wrapText="1"/>
    </xf>
    <xf numFmtId="165" fontId="5" fillId="0" borderId="4" xfId="0" applyNumberFormat="1" applyFont="1" applyBorder="1" applyAlignment="1">
      <alignment horizontal="right" vertical="center"/>
    </xf>
    <xf numFmtId="164" fontId="5" fillId="5" borderId="4" xfId="0" applyFont="1" applyFill="1" applyBorder="1" applyAlignment="1">
      <alignment vertical="top" wrapText="1"/>
    </xf>
    <xf numFmtId="164" fontId="5" fillId="5" borderId="7" xfId="0" applyFont="1" applyFill="1" applyBorder="1" applyAlignment="1">
      <alignment vertical="top" wrapText="1"/>
    </xf>
    <xf numFmtId="175" fontId="5" fillId="0" borderId="0" xfId="0" applyNumberFormat="1" applyFont="1" applyBorder="1" applyAlignment="1">
      <alignment/>
    </xf>
    <xf numFmtId="164" fontId="6" fillId="0" borderId="8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9" xfId="0" applyFont="1" applyBorder="1" applyAlignment="1">
      <alignment/>
    </xf>
    <xf numFmtId="167" fontId="4" fillId="0" borderId="9" xfId="0" applyNumberFormat="1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vertical="center"/>
    </xf>
    <xf numFmtId="166" fontId="4" fillId="0" borderId="9" xfId="0" applyNumberFormat="1" applyFont="1" applyBorder="1" applyAlignment="1">
      <alignment horizontal="right" vertical="center"/>
    </xf>
    <xf numFmtId="166" fontId="5" fillId="0" borderId="9" xfId="0" applyNumberFormat="1" applyFont="1" applyBorder="1" applyAlignment="1">
      <alignment horizontal="right" vertical="center" wrapText="1"/>
    </xf>
    <xf numFmtId="164" fontId="5" fillId="6" borderId="7" xfId="0" applyFont="1" applyFill="1" applyBorder="1" applyAlignment="1">
      <alignment vertical="top" wrapText="1"/>
    </xf>
    <xf numFmtId="164" fontId="4" fillId="0" borderId="4" xfId="0" applyFont="1" applyBorder="1" applyAlignment="1">
      <alignment/>
    </xf>
    <xf numFmtId="167" fontId="4" fillId="0" borderId="4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3" fillId="0" borderId="7" xfId="0" applyFont="1" applyBorder="1" applyAlignment="1">
      <alignment/>
    </xf>
    <xf numFmtId="165" fontId="4" fillId="3" borderId="4" xfId="0" applyNumberFormat="1" applyFont="1" applyFill="1" applyBorder="1" applyAlignment="1">
      <alignment horizontal="right" vertical="center"/>
    </xf>
    <xf numFmtId="164" fontId="4" fillId="0" borderId="7" xfId="0" applyFont="1" applyBorder="1" applyAlignment="1">
      <alignment/>
    </xf>
    <xf numFmtId="164" fontId="5" fillId="0" borderId="4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/>
    </xf>
    <xf numFmtId="164" fontId="4" fillId="0" borderId="4" xfId="0" applyFont="1" applyBorder="1" applyAlignment="1">
      <alignment wrapText="1"/>
    </xf>
    <xf numFmtId="164" fontId="4" fillId="0" borderId="4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 wrapText="1"/>
    </xf>
    <xf numFmtId="164" fontId="4" fillId="0" borderId="4" xfId="0" applyFont="1" applyBorder="1" applyAlignment="1">
      <alignment vertical="top" wrapText="1"/>
    </xf>
    <xf numFmtId="164" fontId="4" fillId="0" borderId="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4" xfId="0" applyFont="1" applyBorder="1" applyAlignment="1">
      <alignment wrapText="1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6" fillId="0" borderId="4" xfId="0" applyFont="1" applyBorder="1" applyAlignment="1">
      <alignment wrapText="1"/>
    </xf>
    <xf numFmtId="164" fontId="5" fillId="0" borderId="4" xfId="0" applyFont="1" applyBorder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 wrapText="1"/>
    </xf>
    <xf numFmtId="164" fontId="5" fillId="0" borderId="9" xfId="0" applyFont="1" applyBorder="1" applyAlignment="1">
      <alignment vertical="top" wrapText="1"/>
    </xf>
    <xf numFmtId="167" fontId="4" fillId="0" borderId="9" xfId="0" applyNumberFormat="1" applyFont="1" applyBorder="1" applyAlignment="1">
      <alignment horizontal="center" vertical="center" wrapText="1"/>
    </xf>
    <xf numFmtId="175" fontId="4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right" vertical="center"/>
    </xf>
    <xf numFmtId="164" fontId="4" fillId="5" borderId="4" xfId="0" applyFont="1" applyFill="1" applyBorder="1" applyAlignment="1">
      <alignment wrapText="1"/>
    </xf>
    <xf numFmtId="164" fontId="4" fillId="0" borderId="7" xfId="0" applyFont="1" applyBorder="1" applyAlignment="1">
      <alignment wrapText="1"/>
    </xf>
    <xf numFmtId="165" fontId="4" fillId="3" borderId="7" xfId="0" applyNumberFormat="1" applyFont="1" applyFill="1" applyBorder="1" applyAlignment="1">
      <alignment horizontal="right" vertical="center"/>
    </xf>
    <xf numFmtId="164" fontId="4" fillId="0" borderId="8" xfId="0" applyFont="1" applyBorder="1" applyAlignment="1">
      <alignment/>
    </xf>
    <xf numFmtId="167" fontId="4" fillId="0" borderId="8" xfId="0" applyNumberFormat="1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right" vertical="center"/>
    </xf>
    <xf numFmtId="164" fontId="4" fillId="4" borderId="10" xfId="0" applyFont="1" applyFill="1" applyBorder="1" applyAlignment="1">
      <alignment/>
    </xf>
    <xf numFmtId="167" fontId="4" fillId="4" borderId="10" xfId="0" applyNumberFormat="1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166" fontId="4" fillId="4" borderId="10" xfId="0" applyNumberFormat="1" applyFont="1" applyFill="1" applyBorder="1" applyAlignment="1">
      <alignment horizontal="center" vertical="center"/>
    </xf>
    <xf numFmtId="166" fontId="4" fillId="4" borderId="10" xfId="0" applyNumberFormat="1" applyFont="1" applyFill="1" applyBorder="1" applyAlignment="1">
      <alignment horizontal="right" vertical="center"/>
    </xf>
    <xf numFmtId="164" fontId="3" fillId="4" borderId="9" xfId="0" applyFont="1" applyFill="1" applyBorder="1" applyAlignment="1">
      <alignment horizontal="left"/>
    </xf>
    <xf numFmtId="165" fontId="3" fillId="4" borderId="9" xfId="0" applyNumberFormat="1" applyFont="1" applyFill="1" applyBorder="1" applyAlignment="1">
      <alignment horizontal="center" vertical="center"/>
    </xf>
    <xf numFmtId="166" fontId="6" fillId="4" borderId="9" xfId="0" applyNumberFormat="1" applyFont="1" applyFill="1" applyBorder="1" applyAlignment="1">
      <alignment horizontal="center" vertical="center"/>
    </xf>
    <xf numFmtId="166" fontId="6" fillId="4" borderId="9" xfId="0" applyNumberFormat="1" applyFont="1" applyFill="1" applyBorder="1" applyAlignment="1">
      <alignment horizontal="right" vertical="center"/>
    </xf>
    <xf numFmtId="164" fontId="8" fillId="4" borderId="4" xfId="0" applyFont="1" applyFill="1" applyBorder="1" applyAlignment="1">
      <alignment horizontal="left"/>
    </xf>
    <xf numFmtId="165" fontId="8" fillId="4" borderId="6" xfId="0" applyNumberFormat="1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right" vertic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6" fillId="4" borderId="5" xfId="0" applyFont="1" applyFill="1" applyBorder="1" applyAlignment="1">
      <alignment/>
    </xf>
    <xf numFmtId="167" fontId="5" fillId="4" borderId="11" xfId="0" applyNumberFormat="1" applyFont="1" applyFill="1" applyBorder="1" applyAlignment="1">
      <alignment horizontal="center" vertical="center"/>
    </xf>
    <xf numFmtId="164" fontId="5" fillId="4" borderId="11" xfId="0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2</xdr:row>
      <xdr:rowOff>161925</xdr:rowOff>
    </xdr:from>
    <xdr:to>
      <xdr:col>8</xdr:col>
      <xdr:colOff>895350</xdr:colOff>
      <xdr:row>9</xdr:row>
      <xdr:rowOff>47625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523875"/>
          <a:ext cx="1304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123825</xdr:colOff>
      <xdr:row>377</xdr:row>
      <xdr:rowOff>123825</xdr:rowOff>
    </xdr:from>
    <xdr:to>
      <xdr:col>8</xdr:col>
      <xdr:colOff>457200</xdr:colOff>
      <xdr:row>384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85839300"/>
          <a:ext cx="21621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ttam&#225;ny%20J&#225;nos\csapad&#233;k\top%206.3.2-15%20z&#246;ld\kiviteli%20m&#243;d%202018%2002%2007\2015\T40-15P%20-%20Nyiregyhaza%20-%20Benczur%20Bessenyei%20ter\szoveges\nyiregyhaza_BB_ter_koltsegbecsles_20180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yiseg"/>
      <sheetName val="M02_ARAZOTT_kltsg"/>
      <sheetName val="Bverzio_ARAZOTT_kltsg"/>
      <sheetName val="M03_ARAZATLAN_kltsg (2)"/>
      <sheetName val="Bverzio_ARAZATLAN"/>
      <sheetName val="M01_fafelmeres"/>
      <sheetName val="M04_novjegyzek"/>
    </sheetNames>
    <sheetDataSet>
      <sheetData sheetId="5">
        <row r="5">
          <cell r="A5" t="str">
            <v>Nyíregyháza, Bessenyei tér és Benczúr tér környezetrendezési terve</v>
          </cell>
        </row>
        <row r="6">
          <cell r="A6" t="str">
            <v>(Hrsz.: 6038 – Bessenyei tér; 6177/2 – Benczúr tér; 6059/6 – Széchenyi utca érintett szakasza)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77"/>
  <sheetViews>
    <sheetView tabSelected="1" view="pageBreakPreview" zoomScaleSheetLayoutView="100" workbookViewId="0" topLeftCell="A189">
      <selection activeCell="B200" sqref="B200"/>
    </sheetView>
  </sheetViews>
  <sheetFormatPr defaultColWidth="9.140625" defaultRowHeight="15"/>
  <cols>
    <col min="1" max="2" width="4.421875" style="0" customWidth="1"/>
    <col min="3" max="3" width="46.28125" style="0" customWidth="1"/>
    <col min="4" max="4" width="13.28125" style="0" customWidth="1"/>
    <col min="5" max="5" width="6.8515625" style="0" customWidth="1"/>
    <col min="6" max="7" width="13.7109375" style="1" customWidth="1"/>
    <col min="8" max="9" width="13.7109375" style="2" customWidth="1"/>
    <col min="10" max="10" width="9.57421875" style="0" customWidth="1"/>
  </cols>
  <sheetData>
    <row r="2" spans="1:2" ht="13.5">
      <c r="A2" s="3"/>
      <c r="B2" s="3" t="s">
        <v>0</v>
      </c>
    </row>
    <row r="4" spans="1:47" s="12" customFormat="1" ht="13.5">
      <c r="A4" s="4"/>
      <c r="B4" s="4">
        <f>'[1]M01_fafelmeres'!A5</f>
        <v>0</v>
      </c>
      <c r="C4" s="5"/>
      <c r="D4" s="6"/>
      <c r="E4" s="7"/>
      <c r="F4" s="8"/>
      <c r="G4" s="8"/>
      <c r="H4" s="9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ht="13.5">
      <c r="A5" s="13"/>
      <c r="B5" s="13">
        <f>'[1]M01_fafelmeres'!A6</f>
        <v>0</v>
      </c>
      <c r="C5" s="5"/>
      <c r="D5" s="6"/>
      <c r="E5" s="7"/>
      <c r="F5" s="8"/>
      <c r="G5" s="8"/>
      <c r="H5" s="9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ht="13.5">
      <c r="A6" s="14"/>
      <c r="B6" s="14" t="s">
        <v>1</v>
      </c>
      <c r="C6" s="5"/>
      <c r="D6" s="6"/>
      <c r="E6" s="7"/>
      <c r="F6" s="8"/>
      <c r="G6" s="8"/>
      <c r="H6" s="9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13.5">
      <c r="A7" s="13"/>
      <c r="B7" s="13" t="s">
        <v>2</v>
      </c>
      <c r="C7" s="15"/>
      <c r="D7" s="6"/>
      <c r="E7" s="7"/>
      <c r="F7" s="8"/>
      <c r="G7" s="8"/>
      <c r="H7" s="9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ht="13.5">
      <c r="A8" s="16"/>
      <c r="B8" s="16"/>
      <c r="C8" s="17"/>
      <c r="D8" s="6"/>
      <c r="E8" s="7"/>
      <c r="F8" s="18"/>
      <c r="G8" s="8"/>
      <c r="H8" s="9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ht="13.5">
      <c r="A9" s="16"/>
      <c r="B9" s="16"/>
      <c r="C9" s="17"/>
      <c r="D9" s="6"/>
      <c r="E9" s="7"/>
      <c r="F9" s="18"/>
      <c r="G9" s="8"/>
      <c r="H9" s="9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s="5" customFormat="1" ht="13.5">
      <c r="A10" s="19"/>
      <c r="B10" s="19"/>
      <c r="C10" s="20"/>
      <c r="D10" s="6"/>
      <c r="E10" s="7"/>
      <c r="F10" s="21"/>
      <c r="G10" s="22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12" customFormat="1" ht="13.5">
      <c r="A11" s="19"/>
      <c r="B11" s="19"/>
      <c r="C11" s="5" t="s">
        <v>3</v>
      </c>
      <c r="E11" s="26" t="s">
        <v>4</v>
      </c>
      <c r="F11" s="18"/>
      <c r="G11" s="8"/>
      <c r="H11" s="9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5" customFormat="1" ht="13.5">
      <c r="A12" s="19"/>
      <c r="B12" s="19"/>
      <c r="C12" s="5" t="s">
        <v>5</v>
      </c>
      <c r="E12" s="27" t="s">
        <v>6</v>
      </c>
      <c r="F12" s="28"/>
      <c r="G12" s="28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30" customFormat="1" ht="13.5">
      <c r="A13" s="29"/>
      <c r="B13" s="29"/>
      <c r="C13" s="30" t="s">
        <v>7</v>
      </c>
      <c r="E13" s="31"/>
      <c r="F13" s="32"/>
      <c r="G13" s="32"/>
      <c r="H13" s="33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</row>
    <row r="14" spans="1:47" ht="13.5">
      <c r="A14" s="29"/>
      <c r="B14" s="29"/>
      <c r="C14" s="5" t="s">
        <v>8</v>
      </c>
      <c r="D14" s="30"/>
      <c r="E14" s="27" t="s">
        <v>9</v>
      </c>
      <c r="H14" s="33"/>
      <c r="I14" s="2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</row>
    <row r="15" spans="1:47" ht="13.5">
      <c r="A15" s="29"/>
      <c r="B15" s="29"/>
      <c r="C15" s="35" t="s">
        <v>7</v>
      </c>
      <c r="E15" s="31"/>
      <c r="H15" s="33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7" s="5" customFormat="1" ht="13.5">
      <c r="A16" s="19"/>
      <c r="B16" s="19"/>
      <c r="C16" s="25" t="s">
        <v>10</v>
      </c>
      <c r="E16" s="27" t="s">
        <v>11</v>
      </c>
      <c r="F16" s="28"/>
      <c r="G16" s="28"/>
      <c r="H16" s="23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30" customFormat="1" ht="13.5">
      <c r="A17" s="29"/>
      <c r="B17" s="29"/>
      <c r="C17" s="35" t="s">
        <v>7</v>
      </c>
      <c r="E17" s="31"/>
      <c r="F17" s="32"/>
      <c r="G17" s="32"/>
      <c r="H17" s="33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</row>
    <row r="18" spans="1:47" ht="13.5">
      <c r="A18" s="29"/>
      <c r="B18" s="29"/>
      <c r="C18" s="25" t="s">
        <v>12</v>
      </c>
      <c r="D18" s="30"/>
      <c r="E18" s="27" t="s">
        <v>13</v>
      </c>
      <c r="F18" s="32"/>
      <c r="G18" s="32"/>
      <c r="H18" s="33"/>
      <c r="I18" s="2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47" ht="13.5">
      <c r="A19" s="29"/>
      <c r="B19" s="29"/>
      <c r="C19" s="35" t="s">
        <v>7</v>
      </c>
      <c r="D19" s="30"/>
      <c r="E19" s="31"/>
      <c r="F19" s="32"/>
      <c r="G19" s="32"/>
      <c r="H19" s="33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</row>
    <row r="20" spans="1:47" ht="13.5">
      <c r="A20" s="29"/>
      <c r="B20" s="29"/>
      <c r="C20" s="25" t="s">
        <v>14</v>
      </c>
      <c r="D20" s="30"/>
      <c r="E20" s="27">
        <f>E18</f>
        <v>0</v>
      </c>
      <c r="H20" s="33"/>
      <c r="I20" s="2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ht="13.5">
      <c r="A21" s="29"/>
      <c r="B21" s="29"/>
      <c r="C21" s="35">
        <f>C19</f>
        <v>0</v>
      </c>
      <c r="E21" s="31"/>
      <c r="H21" s="33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s="5" customFormat="1" ht="13.5">
      <c r="A22" s="19"/>
      <c r="B22" s="19"/>
      <c r="C22" s="25" t="s">
        <v>15</v>
      </c>
      <c r="E22" s="27" t="s">
        <v>16</v>
      </c>
      <c r="F22" s="28"/>
      <c r="G22" s="28"/>
      <c r="H22" s="23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30" customFormat="1" ht="13.5">
      <c r="A23" s="36"/>
      <c r="B23" s="36"/>
      <c r="C23" s="35" t="s">
        <v>7</v>
      </c>
      <c r="E23" s="31"/>
      <c r="F23" s="32"/>
      <c r="G23" s="32"/>
      <c r="H23" s="33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s="5" customFormat="1" ht="13.5">
      <c r="A24" s="37"/>
      <c r="B24" s="37"/>
      <c r="C24" s="25" t="s">
        <v>17</v>
      </c>
      <c r="E24" s="27">
        <f>E20</f>
        <v>0</v>
      </c>
      <c r="F24" s="28"/>
      <c r="G24" s="28"/>
      <c r="H24" s="23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s="30" customFormat="1" ht="13.5">
      <c r="A25" s="36"/>
      <c r="B25" s="36"/>
      <c r="C25" s="30" t="s">
        <v>7</v>
      </c>
      <c r="E25" s="31"/>
      <c r="F25" s="32"/>
      <c r="G25" s="32"/>
      <c r="H25" s="33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s="5" customFormat="1" ht="13.5">
      <c r="A26" s="37"/>
      <c r="B26" s="37"/>
      <c r="C26" s="5" t="s">
        <v>18</v>
      </c>
      <c r="E26" s="27" t="s">
        <v>11</v>
      </c>
      <c r="F26" s="28"/>
      <c r="G26" s="28"/>
      <c r="H26" s="23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s="30" customFormat="1" ht="13.5">
      <c r="A27" s="36"/>
      <c r="B27" s="36"/>
      <c r="C27" s="30" t="s">
        <v>7</v>
      </c>
      <c r="D27" s="38"/>
      <c r="E27" s="39"/>
      <c r="F27" s="40"/>
      <c r="G27" s="40"/>
      <c r="H27" s="41"/>
      <c r="I27" s="4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47" s="5" customFormat="1" ht="13.5">
      <c r="A28" s="43"/>
      <c r="B28" s="43"/>
      <c r="C28" s="44" t="s">
        <v>19</v>
      </c>
      <c r="D28" s="45"/>
      <c r="E28" s="46"/>
      <c r="F28" s="47"/>
      <c r="G28" s="47"/>
      <c r="H28" s="48"/>
      <c r="I28" s="4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30" customFormat="1" ht="13.5">
      <c r="A29" s="50"/>
      <c r="B29" s="50"/>
      <c r="C29" s="51" t="s">
        <v>20</v>
      </c>
      <c r="D29" s="52"/>
      <c r="E29" s="53"/>
      <c r="F29" s="54"/>
      <c r="G29" s="54"/>
      <c r="H29" s="55"/>
      <c r="I29" s="5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0" spans="1:47" s="64" customFormat="1" ht="13.5">
      <c r="A30" s="19"/>
      <c r="B30" s="19"/>
      <c r="C30" s="57" t="s">
        <v>21</v>
      </c>
      <c r="D30" s="58"/>
      <c r="E30" s="59"/>
      <c r="F30" s="60"/>
      <c r="G30" s="60"/>
      <c r="H30" s="61"/>
      <c r="I30" s="62">
        <f>I28+I29</f>
        <v>0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</row>
    <row r="31" spans="1:47" s="30" customFormat="1" ht="13.5">
      <c r="A31" s="16"/>
      <c r="B31" s="16"/>
      <c r="C31" s="14"/>
      <c r="D31" s="6"/>
      <c r="E31" s="16"/>
      <c r="F31" s="18"/>
      <c r="G31" s="32"/>
      <c r="H31" s="9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</row>
    <row r="32" spans="1:47" ht="13.5">
      <c r="A32" s="16"/>
      <c r="B32" s="16"/>
      <c r="C32" s="15" t="s">
        <v>22</v>
      </c>
      <c r="D32" s="6"/>
      <c r="E32" s="16"/>
      <c r="F32" s="18"/>
      <c r="H32" s="9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</row>
    <row r="33" spans="1:47" ht="13.5">
      <c r="A33" s="16"/>
      <c r="B33" s="16"/>
      <c r="C33" s="15"/>
      <c r="D33" s="6"/>
      <c r="E33" s="16"/>
      <c r="F33" s="18"/>
      <c r="H33" s="9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ht="13.5">
      <c r="A34" s="16"/>
      <c r="B34" s="16"/>
      <c r="C34" s="15"/>
      <c r="D34" s="6"/>
      <c r="E34" s="16"/>
      <c r="F34" s="18"/>
      <c r="H34" s="9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ht="13.5">
      <c r="A35" s="16"/>
      <c r="B35" s="16"/>
      <c r="C35" s="15"/>
      <c r="D35" s="6"/>
      <c r="E35" s="16"/>
      <c r="F35" s="18"/>
      <c r="H35" s="9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</row>
    <row r="36" spans="1:47" ht="13.5">
      <c r="A36" s="16"/>
      <c r="B36" s="16"/>
      <c r="C36" s="25"/>
      <c r="D36" s="65"/>
      <c r="E36" s="66"/>
      <c r="F36" s="67"/>
      <c r="G36" s="68"/>
      <c r="H36" s="69"/>
      <c r="I36" s="49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ht="13.5">
      <c r="A37" s="16"/>
      <c r="B37" s="16"/>
      <c r="C37" s="25"/>
      <c r="D37" s="65"/>
      <c r="E37" s="70"/>
      <c r="F37" s="67"/>
      <c r="G37" s="68"/>
      <c r="H37" s="71"/>
      <c r="I37" s="49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1:47" ht="13.5">
      <c r="A38" s="16"/>
      <c r="B38" s="16"/>
      <c r="C38" s="72"/>
      <c r="D38" s="65"/>
      <c r="E38" s="73"/>
      <c r="F38" s="67"/>
      <c r="G38" s="68"/>
      <c r="H38" s="71"/>
      <c r="I38" s="7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13.5">
      <c r="A39" s="16"/>
      <c r="B39" s="16"/>
      <c r="C39" s="72"/>
      <c r="D39" s="65"/>
      <c r="E39" s="75"/>
      <c r="F39" s="76"/>
      <c r="G39" s="68"/>
      <c r="H39" s="71"/>
      <c r="I39" s="77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</row>
    <row r="40" spans="1:47" ht="13.5">
      <c r="A40" s="16"/>
      <c r="B40" s="16"/>
      <c r="C40" s="72"/>
      <c r="D40" s="65"/>
      <c r="E40" s="75"/>
      <c r="F40" s="76"/>
      <c r="G40" s="68"/>
      <c r="H40" s="71"/>
      <c r="I40" s="78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7" ht="13.5">
      <c r="A41" s="16"/>
      <c r="B41" s="16"/>
      <c r="C41" s="72"/>
      <c r="D41" s="65"/>
      <c r="E41" s="79"/>
      <c r="F41" s="76"/>
      <c r="G41" s="68"/>
      <c r="H41" s="71"/>
      <c r="I41" s="78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</row>
    <row r="42" spans="1:47" ht="13.5">
      <c r="A42" s="16"/>
      <c r="B42" s="16"/>
      <c r="C42" s="72"/>
      <c r="D42" s="65"/>
      <c r="E42" s="75"/>
      <c r="F42" s="76"/>
      <c r="G42" s="68"/>
      <c r="H42" s="71"/>
      <c r="I42" s="78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</row>
    <row r="43" spans="1:47" ht="13.5">
      <c r="A43" s="16"/>
      <c r="B43" s="16"/>
      <c r="C43" s="80"/>
      <c r="D43" s="65"/>
      <c r="E43" s="75"/>
      <c r="F43" s="76"/>
      <c r="G43" s="68"/>
      <c r="H43" s="71"/>
      <c r="I43" s="78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</row>
    <row r="44" spans="1:47" ht="13.5">
      <c r="A44" s="16"/>
      <c r="B44" s="16"/>
      <c r="C44" s="72"/>
      <c r="D44" s="65"/>
      <c r="E44" s="79"/>
      <c r="F44" s="76"/>
      <c r="G44" s="68"/>
      <c r="H44" s="71"/>
      <c r="I44" s="78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</row>
    <row r="45" spans="1:47" ht="13.5">
      <c r="A45" s="16"/>
      <c r="B45" s="16"/>
      <c r="C45" s="15"/>
      <c r="D45" s="81"/>
      <c r="E45" s="16"/>
      <c r="F45" s="18"/>
      <c r="G45" s="82"/>
      <c r="H45" s="9"/>
      <c r="I45" s="10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</row>
    <row r="46" spans="1:47" ht="13.5">
      <c r="A46" s="16"/>
      <c r="B46" s="16"/>
      <c r="C46" s="15"/>
      <c r="D46" s="81"/>
      <c r="E46" s="16"/>
      <c r="F46" s="18"/>
      <c r="G46" s="82"/>
      <c r="H46" s="9"/>
      <c r="I46" s="10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ht="13.5">
      <c r="A47" s="16"/>
      <c r="B47" s="16"/>
      <c r="C47" s="15"/>
      <c r="D47" s="6"/>
      <c r="E47" s="16"/>
      <c r="F47" s="18"/>
      <c r="G47" s="82"/>
      <c r="H47" s="9"/>
      <c r="I47" s="10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</row>
    <row r="48" ht="13.5">
      <c r="F48" s="83"/>
    </row>
    <row r="50" spans="1:7" ht="13.5">
      <c r="A50" s="4"/>
      <c r="B50" s="4">
        <f aca="true" t="shared" si="0" ref="B50:B53">B4</f>
        <v>0</v>
      </c>
      <c r="C50" s="84"/>
      <c r="D50" s="85"/>
      <c r="E50" s="86"/>
      <c r="F50" s="87"/>
      <c r="G50" s="87"/>
    </row>
    <row r="51" spans="1:7" ht="13.5">
      <c r="A51" s="4"/>
      <c r="B51" s="4">
        <f t="shared" si="0"/>
        <v>0</v>
      </c>
      <c r="C51" s="84"/>
      <c r="D51" s="85"/>
      <c r="E51" s="86"/>
      <c r="F51" s="87"/>
      <c r="G51" s="87"/>
    </row>
    <row r="52" spans="1:7" ht="13.5">
      <c r="A52" s="14"/>
      <c r="B52" s="14">
        <f t="shared" si="0"/>
        <v>0</v>
      </c>
      <c r="C52" s="84"/>
      <c r="D52" s="85"/>
      <c r="E52" s="86"/>
      <c r="F52" s="87"/>
      <c r="G52" s="87"/>
    </row>
    <row r="53" spans="1:7" ht="13.5">
      <c r="A53" s="13"/>
      <c r="B53" s="13">
        <f t="shared" si="0"/>
        <v>0</v>
      </c>
      <c r="C53" s="84"/>
      <c r="D53" s="85"/>
      <c r="E53" s="86"/>
      <c r="F53" s="87"/>
      <c r="G53" s="87"/>
    </row>
    <row r="54" spans="1:7" ht="13.5">
      <c r="A54" s="13"/>
      <c r="B54" s="13"/>
      <c r="C54" s="84"/>
      <c r="D54" s="85"/>
      <c r="E54" s="86"/>
      <c r="F54" s="87"/>
      <c r="G54" s="87"/>
    </row>
    <row r="56" spans="1:9" ht="34.5">
      <c r="A56" s="88"/>
      <c r="B56" s="88"/>
      <c r="C56" s="89" t="s">
        <v>23</v>
      </c>
      <c r="D56" s="90" t="s">
        <v>24</v>
      </c>
      <c r="E56" s="91" t="s">
        <v>25</v>
      </c>
      <c r="F56" s="92" t="s">
        <v>26</v>
      </c>
      <c r="G56" s="92" t="s">
        <v>27</v>
      </c>
      <c r="H56" s="93" t="s">
        <v>28</v>
      </c>
      <c r="I56" s="93" t="s">
        <v>29</v>
      </c>
    </row>
    <row r="57" spans="1:9" ht="13.5">
      <c r="A57" s="94" t="s">
        <v>30</v>
      </c>
      <c r="B57" s="95" t="s">
        <v>31</v>
      </c>
      <c r="C57" s="96" t="s">
        <v>32</v>
      </c>
      <c r="D57" s="90"/>
      <c r="E57" s="91"/>
      <c r="F57" s="97"/>
      <c r="G57" s="98"/>
      <c r="H57" s="99"/>
      <c r="I57" s="99"/>
    </row>
    <row r="58" spans="1:9" ht="45.75">
      <c r="A58" s="100" t="s">
        <v>33</v>
      </c>
      <c r="B58" s="101">
        <v>1</v>
      </c>
      <c r="C58" s="102" t="s">
        <v>34</v>
      </c>
      <c r="D58" s="90">
        <v>3587</v>
      </c>
      <c r="E58" s="91" t="s">
        <v>35</v>
      </c>
      <c r="F58" s="103"/>
      <c r="G58" s="103"/>
      <c r="H58" s="104">
        <f aca="true" t="shared" si="1" ref="H58:H68">SUM(F58:G58)</f>
        <v>0</v>
      </c>
      <c r="I58" s="104">
        <f aca="true" t="shared" si="2" ref="I58:I68">H58*D58</f>
        <v>0</v>
      </c>
    </row>
    <row r="59" spans="1:9" ht="57">
      <c r="A59" s="100" t="s">
        <v>33</v>
      </c>
      <c r="B59" s="101">
        <f aca="true" t="shared" si="3" ref="B59:B68">B58+1</f>
        <v>2</v>
      </c>
      <c r="C59" s="105" t="s">
        <v>36</v>
      </c>
      <c r="D59" s="106">
        <v>542</v>
      </c>
      <c r="E59" s="107" t="s">
        <v>37</v>
      </c>
      <c r="F59" s="108"/>
      <c r="G59" s="108"/>
      <c r="H59" s="104">
        <f t="shared" si="1"/>
        <v>0</v>
      </c>
      <c r="I59" s="104">
        <f t="shared" si="2"/>
        <v>0</v>
      </c>
    </row>
    <row r="60" spans="1:9" ht="34.5">
      <c r="A60" s="100" t="s">
        <v>33</v>
      </c>
      <c r="B60" s="101">
        <f t="shared" si="3"/>
        <v>3</v>
      </c>
      <c r="C60" s="105" t="s">
        <v>38</v>
      </c>
      <c r="D60" s="106">
        <v>723</v>
      </c>
      <c r="E60" s="107" t="s">
        <v>37</v>
      </c>
      <c r="F60" s="108"/>
      <c r="G60" s="108"/>
      <c r="H60" s="104">
        <f t="shared" si="1"/>
        <v>0</v>
      </c>
      <c r="I60" s="104">
        <f t="shared" si="2"/>
        <v>0</v>
      </c>
    </row>
    <row r="61" spans="1:9" ht="23.25">
      <c r="A61" s="100" t="s">
        <v>33</v>
      </c>
      <c r="B61" s="101">
        <f t="shared" si="3"/>
        <v>4</v>
      </c>
      <c r="C61" s="105" t="s">
        <v>39</v>
      </c>
      <c r="D61" s="106">
        <v>30</v>
      </c>
      <c r="E61" s="107" t="s">
        <v>37</v>
      </c>
      <c r="F61" s="108"/>
      <c r="G61" s="108"/>
      <c r="H61" s="104">
        <f t="shared" si="1"/>
        <v>0</v>
      </c>
      <c r="I61" s="104">
        <f t="shared" si="2"/>
        <v>0</v>
      </c>
    </row>
    <row r="62" spans="1:9" ht="23.25">
      <c r="A62" s="100" t="s">
        <v>33</v>
      </c>
      <c r="B62" s="101">
        <f t="shared" si="3"/>
        <v>5</v>
      </c>
      <c r="C62" s="105" t="s">
        <v>40</v>
      </c>
      <c r="D62" s="106">
        <v>56</v>
      </c>
      <c r="E62" s="107" t="s">
        <v>37</v>
      </c>
      <c r="F62" s="108"/>
      <c r="G62" s="108"/>
      <c r="H62" s="104">
        <f t="shared" si="1"/>
        <v>0</v>
      </c>
      <c r="I62" s="104">
        <f t="shared" si="2"/>
        <v>0</v>
      </c>
    </row>
    <row r="63" spans="1:9" ht="23.25">
      <c r="A63" s="100" t="s">
        <v>33</v>
      </c>
      <c r="B63" s="101">
        <f t="shared" si="3"/>
        <v>6</v>
      </c>
      <c r="C63" s="105" t="s">
        <v>41</v>
      </c>
      <c r="D63" s="109">
        <v>13</v>
      </c>
      <c r="E63" s="110" t="s">
        <v>42</v>
      </c>
      <c r="F63" s="108"/>
      <c r="G63" s="111"/>
      <c r="H63" s="104">
        <f t="shared" si="1"/>
        <v>0</v>
      </c>
      <c r="I63" s="104">
        <f t="shared" si="2"/>
        <v>0</v>
      </c>
    </row>
    <row r="64" spans="1:9" ht="23.25">
      <c r="A64" s="100" t="s">
        <v>33</v>
      </c>
      <c r="B64" s="101">
        <f t="shared" si="3"/>
        <v>7</v>
      </c>
      <c r="C64" s="102" t="s">
        <v>43</v>
      </c>
      <c r="D64" s="90">
        <v>26</v>
      </c>
      <c r="E64" s="91" t="s">
        <v>42</v>
      </c>
      <c r="F64" s="103"/>
      <c r="G64" s="103"/>
      <c r="H64" s="104">
        <f t="shared" si="1"/>
        <v>0</v>
      </c>
      <c r="I64" s="104">
        <f t="shared" si="2"/>
        <v>0</v>
      </c>
    </row>
    <row r="65" spans="1:9" ht="23.25">
      <c r="A65" s="100" t="s">
        <v>33</v>
      </c>
      <c r="B65" s="101">
        <f t="shared" si="3"/>
        <v>8</v>
      </c>
      <c r="C65" s="102" t="s">
        <v>44</v>
      </c>
      <c r="D65" s="90">
        <v>4</v>
      </c>
      <c r="E65" s="91" t="s">
        <v>42</v>
      </c>
      <c r="F65" s="103"/>
      <c r="G65" s="103"/>
      <c r="H65" s="104">
        <f t="shared" si="1"/>
        <v>0</v>
      </c>
      <c r="I65" s="104">
        <f t="shared" si="2"/>
        <v>0</v>
      </c>
    </row>
    <row r="66" spans="1:9" ht="13.5">
      <c r="A66" s="100" t="s">
        <v>33</v>
      </c>
      <c r="B66" s="101">
        <f t="shared" si="3"/>
        <v>9</v>
      </c>
      <c r="C66" s="102" t="s">
        <v>45</v>
      </c>
      <c r="D66" s="90">
        <v>42</v>
      </c>
      <c r="E66" s="91" t="s">
        <v>42</v>
      </c>
      <c r="F66" s="103"/>
      <c r="G66" s="103"/>
      <c r="H66" s="104">
        <f t="shared" si="1"/>
        <v>0</v>
      </c>
      <c r="I66" s="104">
        <f t="shared" si="2"/>
        <v>0</v>
      </c>
    </row>
    <row r="67" spans="1:9" ht="23.25">
      <c r="A67" s="100" t="s">
        <v>33</v>
      </c>
      <c r="B67" s="101">
        <f t="shared" si="3"/>
        <v>10</v>
      </c>
      <c r="C67" s="102" t="s">
        <v>46</v>
      </c>
      <c r="D67" s="90">
        <v>1</v>
      </c>
      <c r="E67" s="91" t="s">
        <v>47</v>
      </c>
      <c r="F67" s="103"/>
      <c r="G67" s="103"/>
      <c r="H67" s="104">
        <f t="shared" si="1"/>
        <v>0</v>
      </c>
      <c r="I67" s="104">
        <f t="shared" si="2"/>
        <v>0</v>
      </c>
    </row>
    <row r="68" spans="1:9" ht="13.5">
      <c r="A68" s="100" t="s">
        <v>33</v>
      </c>
      <c r="B68" s="101">
        <f t="shared" si="3"/>
        <v>11</v>
      </c>
      <c r="C68" s="105" t="s">
        <v>48</v>
      </c>
      <c r="D68" s="106">
        <v>10</v>
      </c>
      <c r="E68" s="107" t="s">
        <v>42</v>
      </c>
      <c r="F68" s="108"/>
      <c r="G68" s="108"/>
      <c r="H68" s="104">
        <f t="shared" si="1"/>
        <v>0</v>
      </c>
      <c r="I68" s="104">
        <f t="shared" si="2"/>
        <v>0</v>
      </c>
    </row>
    <row r="69" spans="1:9" ht="13.5">
      <c r="A69" s="100"/>
      <c r="B69" s="101"/>
      <c r="C69" s="112"/>
      <c r="D69" s="113"/>
      <c r="E69" s="114"/>
      <c r="F69" s="115"/>
      <c r="G69" s="116"/>
      <c r="H69" s="117"/>
      <c r="I69" s="117"/>
    </row>
    <row r="70" spans="1:47" s="16" customFormat="1" ht="13.5">
      <c r="A70" s="100"/>
      <c r="B70" s="101"/>
      <c r="C70" s="118" t="s">
        <v>49</v>
      </c>
      <c r="D70" s="119"/>
      <c r="E70" s="120"/>
      <c r="F70" s="121"/>
      <c r="G70" s="121"/>
      <c r="H70" s="122"/>
      <c r="I70" s="122">
        <f>SUM(I57:I69)</f>
        <v>0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</row>
    <row r="71" spans="1:9" ht="13.5">
      <c r="A71" s="100"/>
      <c r="B71" s="101"/>
      <c r="C71" s="89"/>
      <c r="D71" s="90"/>
      <c r="E71" s="91"/>
      <c r="F71" s="97"/>
      <c r="G71" s="97"/>
      <c r="H71" s="123"/>
      <c r="I71" s="123"/>
    </row>
    <row r="72" spans="1:9" ht="13.5">
      <c r="A72" s="100"/>
      <c r="B72" s="101"/>
      <c r="C72" s="5" t="s">
        <v>8</v>
      </c>
      <c r="D72" s="90"/>
      <c r="E72" s="91"/>
      <c r="F72" s="97"/>
      <c r="G72" s="97"/>
      <c r="H72" s="123"/>
      <c r="I72" s="123"/>
    </row>
    <row r="73" spans="1:9" ht="23.25">
      <c r="A73" s="100" t="s">
        <v>50</v>
      </c>
      <c r="B73" s="101">
        <f aca="true" t="shared" si="4" ref="B73:B76">B72+1</f>
        <v>1</v>
      </c>
      <c r="C73" s="102" t="s">
        <v>51</v>
      </c>
      <c r="D73" s="90">
        <v>10</v>
      </c>
      <c r="E73" s="91" t="s">
        <v>42</v>
      </c>
      <c r="F73" s="103"/>
      <c r="G73" s="124"/>
      <c r="H73" s="104">
        <f aca="true" t="shared" si="5" ref="H73:H76">SUM(F73:G73)</f>
        <v>0</v>
      </c>
      <c r="I73" s="104">
        <f aca="true" t="shared" si="6" ref="I73:I76">H73*D73</f>
        <v>0</v>
      </c>
    </row>
    <row r="74" spans="1:9" ht="34.5">
      <c r="A74" s="100" t="s">
        <v>50</v>
      </c>
      <c r="B74" s="101">
        <f t="shared" si="4"/>
        <v>2</v>
      </c>
      <c r="C74" s="102" t="s">
        <v>52</v>
      </c>
      <c r="D74" s="90">
        <v>205</v>
      </c>
      <c r="E74" s="91" t="s">
        <v>42</v>
      </c>
      <c r="F74" s="103"/>
      <c r="G74" s="124"/>
      <c r="H74" s="104">
        <f t="shared" si="5"/>
        <v>0</v>
      </c>
      <c r="I74" s="104">
        <f t="shared" si="6"/>
        <v>0</v>
      </c>
    </row>
    <row r="75" spans="1:9" ht="23.25">
      <c r="A75" s="100" t="s">
        <v>50</v>
      </c>
      <c r="B75" s="101">
        <f t="shared" si="4"/>
        <v>3</v>
      </c>
      <c r="C75" s="102" t="s">
        <v>53</v>
      </c>
      <c r="D75" s="90">
        <v>380</v>
      </c>
      <c r="E75" s="91" t="s">
        <v>35</v>
      </c>
      <c r="F75" s="103"/>
      <c r="G75" s="124"/>
      <c r="H75" s="104">
        <f t="shared" si="5"/>
        <v>0</v>
      </c>
      <c r="I75" s="104">
        <f t="shared" si="6"/>
        <v>0</v>
      </c>
    </row>
    <row r="76" spans="1:9" ht="13.5">
      <c r="A76" s="100" t="s">
        <v>50</v>
      </c>
      <c r="B76" s="101">
        <f t="shared" si="4"/>
        <v>4</v>
      </c>
      <c r="C76" s="102" t="s">
        <v>54</v>
      </c>
      <c r="D76" s="90">
        <v>290</v>
      </c>
      <c r="E76" s="91" t="s">
        <v>35</v>
      </c>
      <c r="F76" s="103"/>
      <c r="G76" s="124"/>
      <c r="H76" s="104">
        <f t="shared" si="5"/>
        <v>0</v>
      </c>
      <c r="I76" s="104">
        <f t="shared" si="6"/>
        <v>0</v>
      </c>
    </row>
    <row r="77" spans="1:9" ht="13.5">
      <c r="A77" s="100"/>
      <c r="B77" s="101"/>
      <c r="C77" s="89"/>
      <c r="D77" s="90"/>
      <c r="E77" s="91"/>
      <c r="F77" s="97"/>
      <c r="G77" s="97"/>
      <c r="H77" s="123"/>
      <c r="I77" s="123"/>
    </row>
    <row r="78" spans="1:9" ht="13.5">
      <c r="A78" s="100"/>
      <c r="B78" s="101"/>
      <c r="C78" s="118" t="s">
        <v>55</v>
      </c>
      <c r="D78" s="119"/>
      <c r="E78" s="120"/>
      <c r="F78" s="121"/>
      <c r="G78" s="121"/>
      <c r="H78" s="122"/>
      <c r="I78" s="122">
        <f>SUM(I72:I77)</f>
        <v>0</v>
      </c>
    </row>
    <row r="79" spans="1:9" ht="13.5">
      <c r="A79" s="100"/>
      <c r="B79" s="101"/>
      <c r="C79" s="89"/>
      <c r="D79" s="90"/>
      <c r="E79" s="91"/>
      <c r="F79" s="97"/>
      <c r="G79" s="97"/>
      <c r="H79" s="123"/>
      <c r="I79" s="123"/>
    </row>
    <row r="80" spans="1:9" ht="13.5">
      <c r="A80" s="100"/>
      <c r="B80" s="101"/>
      <c r="C80" s="96" t="s">
        <v>56</v>
      </c>
      <c r="D80" s="90"/>
      <c r="E80" s="91"/>
      <c r="F80" s="97"/>
      <c r="G80" s="98"/>
      <c r="H80" s="99"/>
      <c r="I80" s="99"/>
    </row>
    <row r="81" spans="1:9" ht="47.25">
      <c r="A81" s="100" t="s">
        <v>57</v>
      </c>
      <c r="B81" s="101">
        <f>B80+1</f>
        <v>1</v>
      </c>
      <c r="C81" s="102" t="s">
        <v>58</v>
      </c>
      <c r="D81" s="106">
        <v>1001</v>
      </c>
      <c r="E81" s="91" t="s">
        <v>37</v>
      </c>
      <c r="F81" s="103"/>
      <c r="G81" s="124"/>
      <c r="H81" s="104">
        <f>SUM(F81:G81)</f>
        <v>0</v>
      </c>
      <c r="I81" s="104">
        <f>H81*D81</f>
        <v>0</v>
      </c>
    </row>
    <row r="82" spans="1:9" ht="13.5">
      <c r="A82" s="100"/>
      <c r="B82" s="101"/>
      <c r="C82" s="125" t="s">
        <v>59</v>
      </c>
      <c r="D82" s="109"/>
      <c r="E82" s="110"/>
      <c r="F82" s="126"/>
      <c r="G82" s="127"/>
      <c r="H82" s="104"/>
      <c r="I82" s="104"/>
    </row>
    <row r="83" spans="1:9" ht="79.5">
      <c r="A83" s="100" t="s">
        <v>57</v>
      </c>
      <c r="B83" s="101">
        <f>B81+1</f>
        <v>2</v>
      </c>
      <c r="C83" s="128" t="s">
        <v>60</v>
      </c>
      <c r="D83" s="109">
        <v>1312</v>
      </c>
      <c r="E83" s="110" t="s">
        <v>35</v>
      </c>
      <c r="F83" s="108"/>
      <c r="G83" s="111"/>
      <c r="H83" s="104">
        <f>SUM(F83:G83)</f>
        <v>0</v>
      </c>
      <c r="I83" s="104">
        <f>H83*D83</f>
        <v>0</v>
      </c>
    </row>
    <row r="84" spans="1:9" ht="13.5">
      <c r="A84" s="100"/>
      <c r="B84" s="101"/>
      <c r="C84" s="129"/>
      <c r="D84" s="130"/>
      <c r="E84" s="131"/>
      <c r="F84" s="126"/>
      <c r="G84" s="127"/>
      <c r="H84" s="104"/>
      <c r="I84" s="104"/>
    </row>
    <row r="85" spans="1:9" ht="68.25">
      <c r="A85" s="100" t="s">
        <v>57</v>
      </c>
      <c r="B85" s="101">
        <f>B83+1</f>
        <v>3</v>
      </c>
      <c r="C85" s="128" t="s">
        <v>61</v>
      </c>
      <c r="D85" s="109">
        <v>1189</v>
      </c>
      <c r="E85" s="110" t="s">
        <v>35</v>
      </c>
      <c r="F85" s="108"/>
      <c r="G85" s="108"/>
      <c r="H85" s="104">
        <f>SUM(F85:G85)</f>
        <v>0</v>
      </c>
      <c r="I85" s="104">
        <f>H85*D85</f>
        <v>0</v>
      </c>
    </row>
    <row r="86" spans="1:9" ht="13.5">
      <c r="A86" s="100"/>
      <c r="B86" s="101"/>
      <c r="C86" s="129"/>
      <c r="D86" s="130"/>
      <c r="E86" s="131"/>
      <c r="F86" s="126"/>
      <c r="G86" s="126"/>
      <c r="H86" s="104"/>
      <c r="I86" s="104"/>
    </row>
    <row r="87" spans="1:9" ht="79.5">
      <c r="A87" s="100" t="s">
        <v>57</v>
      </c>
      <c r="B87" s="101">
        <f>B85+1</f>
        <v>4</v>
      </c>
      <c r="C87" s="132" t="s">
        <v>62</v>
      </c>
      <c r="D87" s="133">
        <v>154</v>
      </c>
      <c r="E87" s="134" t="s">
        <v>35</v>
      </c>
      <c r="F87" s="103"/>
      <c r="G87" s="103"/>
      <c r="H87" s="104">
        <f>SUM(F87:G87)</f>
        <v>0</v>
      </c>
      <c r="I87" s="104">
        <f>H87*D87</f>
        <v>0</v>
      </c>
    </row>
    <row r="88" spans="1:9" ht="13.5">
      <c r="A88" s="100"/>
      <c r="B88" s="101"/>
      <c r="C88" s="135"/>
      <c r="D88" s="130"/>
      <c r="E88" s="131"/>
      <c r="F88" s="136"/>
      <c r="G88" s="136"/>
      <c r="H88" s="104"/>
      <c r="I88" s="104"/>
    </row>
    <row r="89" spans="1:9" ht="23.25">
      <c r="A89" s="100" t="s">
        <v>57</v>
      </c>
      <c r="B89" s="101">
        <f>B87+1</f>
        <v>5</v>
      </c>
      <c r="C89" s="102" t="s">
        <v>63</v>
      </c>
      <c r="D89" s="133">
        <v>118</v>
      </c>
      <c r="E89" s="134" t="s">
        <v>35</v>
      </c>
      <c r="F89" s="103"/>
      <c r="G89" s="103"/>
      <c r="H89" s="104">
        <f>SUM(F89:G89)</f>
        <v>0</v>
      </c>
      <c r="I89" s="104">
        <f>H89*D89</f>
        <v>0</v>
      </c>
    </row>
    <row r="90" spans="1:9" ht="13.5">
      <c r="A90" s="100"/>
      <c r="B90" s="101"/>
      <c r="C90" s="137"/>
      <c r="D90" s="138"/>
      <c r="E90" s="139"/>
      <c r="F90" s="136"/>
      <c r="G90" s="136"/>
      <c r="H90" s="104"/>
      <c r="I90" s="104"/>
    </row>
    <row r="91" spans="1:9" ht="23.25">
      <c r="A91" s="100" t="s">
        <v>57</v>
      </c>
      <c r="B91" s="101">
        <f>B89+1</f>
        <v>6</v>
      </c>
      <c r="C91" s="102" t="s">
        <v>64</v>
      </c>
      <c r="D91" s="133">
        <v>14</v>
      </c>
      <c r="E91" s="134" t="s">
        <v>35</v>
      </c>
      <c r="F91" s="103"/>
      <c r="G91" s="103"/>
      <c r="H91" s="104">
        <f>SUM(F91:G91)</f>
        <v>0</v>
      </c>
      <c r="I91" s="104">
        <f>H91*D91</f>
        <v>0</v>
      </c>
    </row>
    <row r="92" spans="1:9" ht="13.5">
      <c r="A92" s="100"/>
      <c r="B92" s="101"/>
      <c r="C92" s="137"/>
      <c r="D92" s="138"/>
      <c r="E92" s="139"/>
      <c r="F92" s="136"/>
      <c r="G92" s="136"/>
      <c r="H92" s="104"/>
      <c r="I92" s="104"/>
    </row>
    <row r="93" spans="1:9" ht="13.5">
      <c r="A93" s="100"/>
      <c r="B93" s="101"/>
      <c r="C93" s="140" t="s">
        <v>65</v>
      </c>
      <c r="D93" s="133"/>
      <c r="E93" s="134"/>
      <c r="F93" s="136"/>
      <c r="G93" s="141"/>
      <c r="H93" s="104"/>
      <c r="I93" s="104"/>
    </row>
    <row r="94" spans="1:9" ht="45.75">
      <c r="A94" s="100" t="s">
        <v>57</v>
      </c>
      <c r="B94" s="101">
        <f>B91+1</f>
        <v>7</v>
      </c>
      <c r="C94" s="102" t="s">
        <v>66</v>
      </c>
      <c r="D94" s="133">
        <v>1063</v>
      </c>
      <c r="E94" s="134" t="s">
        <v>67</v>
      </c>
      <c r="F94" s="103"/>
      <c r="G94" s="103"/>
      <c r="H94" s="104">
        <f>SUM(F94:G94)</f>
        <v>0</v>
      </c>
      <c r="I94" s="104">
        <f>H94*D94</f>
        <v>0</v>
      </c>
    </row>
    <row r="95" spans="1:9" ht="13.5">
      <c r="A95" s="100"/>
      <c r="B95" s="101"/>
      <c r="C95" s="137"/>
      <c r="D95" s="138"/>
      <c r="E95" s="139"/>
      <c r="F95" s="136"/>
      <c r="G95" s="136"/>
      <c r="H95" s="104"/>
      <c r="I95" s="104"/>
    </row>
    <row r="96" spans="1:9" ht="13.5">
      <c r="A96" s="100"/>
      <c r="B96" s="101"/>
      <c r="C96" s="140" t="s">
        <v>68</v>
      </c>
      <c r="D96" s="133"/>
      <c r="E96" s="134"/>
      <c r="F96" s="136" t="s">
        <v>69</v>
      </c>
      <c r="G96" s="136"/>
      <c r="H96" s="104"/>
      <c r="I96" s="104"/>
    </row>
    <row r="97" spans="1:9" ht="23.25">
      <c r="A97" s="100" t="s">
        <v>57</v>
      </c>
      <c r="B97" s="101">
        <f>B94+1</f>
        <v>8</v>
      </c>
      <c r="C97" s="142" t="s">
        <v>70</v>
      </c>
      <c r="D97" s="133">
        <v>1</v>
      </c>
      <c r="E97" s="134" t="s">
        <v>47</v>
      </c>
      <c r="F97" s="103"/>
      <c r="G97" s="103"/>
      <c r="H97" s="104">
        <f aca="true" t="shared" si="7" ref="H97:H100">SUM(F97:G97)</f>
        <v>0</v>
      </c>
      <c r="I97" s="104">
        <f aca="true" t="shared" si="8" ref="I97:I100">H97*D97</f>
        <v>0</v>
      </c>
    </row>
    <row r="98" spans="1:9" ht="23.25">
      <c r="A98" s="100" t="s">
        <v>57</v>
      </c>
      <c r="B98" s="101">
        <f aca="true" t="shared" si="9" ref="B98:B100">B97+1</f>
        <v>9</v>
      </c>
      <c r="C98" s="143" t="s">
        <v>71</v>
      </c>
      <c r="D98" s="109">
        <v>1</v>
      </c>
      <c r="E98" s="110" t="s">
        <v>47</v>
      </c>
      <c r="F98" s="103"/>
      <c r="G98" s="103"/>
      <c r="H98" s="104">
        <f t="shared" si="7"/>
        <v>0</v>
      </c>
      <c r="I98" s="104">
        <f t="shared" si="8"/>
        <v>0</v>
      </c>
    </row>
    <row r="99" spans="1:11" ht="23.25">
      <c r="A99" s="100" t="s">
        <v>57</v>
      </c>
      <c r="B99" s="101">
        <f t="shared" si="9"/>
        <v>10</v>
      </c>
      <c r="C99" s="143" t="s">
        <v>72</v>
      </c>
      <c r="D99" s="109">
        <v>1</v>
      </c>
      <c r="E99" s="110" t="s">
        <v>47</v>
      </c>
      <c r="F99" s="108"/>
      <c r="G99" s="111"/>
      <c r="H99" s="104">
        <f t="shared" si="7"/>
        <v>0</v>
      </c>
      <c r="I99" s="104">
        <f t="shared" si="8"/>
        <v>0</v>
      </c>
      <c r="J99" s="144"/>
      <c r="K99" s="144"/>
    </row>
    <row r="100" spans="1:11" ht="23.25">
      <c r="A100" s="100" t="s">
        <v>57</v>
      </c>
      <c r="B100" s="101">
        <f t="shared" si="9"/>
        <v>11</v>
      </c>
      <c r="C100" s="143" t="s">
        <v>73</v>
      </c>
      <c r="D100" s="109">
        <v>1</v>
      </c>
      <c r="E100" s="110" t="s">
        <v>47</v>
      </c>
      <c r="F100" s="108"/>
      <c r="G100" s="111"/>
      <c r="H100" s="104">
        <f t="shared" si="7"/>
        <v>0</v>
      </c>
      <c r="I100" s="104">
        <f t="shared" si="8"/>
        <v>0</v>
      </c>
      <c r="J100" s="144"/>
      <c r="K100" s="144"/>
    </row>
    <row r="101" spans="1:47" s="147" customFormat="1" ht="13.5">
      <c r="A101" s="100"/>
      <c r="B101" s="101"/>
      <c r="C101" s="145"/>
      <c r="D101" s="113"/>
      <c r="E101" s="114"/>
      <c r="F101" s="115"/>
      <c r="G101" s="116"/>
      <c r="H101" s="117"/>
      <c r="I101" s="117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</row>
    <row r="102" spans="1:47" s="16" customFormat="1" ht="13.5">
      <c r="A102" s="100"/>
      <c r="B102" s="101"/>
      <c r="C102" s="118" t="s">
        <v>74</v>
      </c>
      <c r="D102" s="119"/>
      <c r="E102" s="120"/>
      <c r="F102" s="121"/>
      <c r="G102" s="121"/>
      <c r="H102" s="122"/>
      <c r="I102" s="122">
        <f>SUM(I80:I101)</f>
        <v>0</v>
      </c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</row>
    <row r="103" spans="1:47" ht="13.5">
      <c r="A103" s="100"/>
      <c r="B103" s="101"/>
      <c r="C103" s="148"/>
      <c r="D103" s="149"/>
      <c r="E103" s="150"/>
      <c r="F103" s="151"/>
      <c r="G103" s="151"/>
      <c r="H103" s="152"/>
      <c r="I103" s="152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</row>
    <row r="104" spans="1:47" ht="13.5">
      <c r="A104" s="100"/>
      <c r="B104" s="101"/>
      <c r="C104" s="96" t="s">
        <v>12</v>
      </c>
      <c r="D104" s="149"/>
      <c r="E104" s="150"/>
      <c r="F104" s="151"/>
      <c r="G104" s="151"/>
      <c r="H104" s="152"/>
      <c r="I104" s="152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</row>
    <row r="105" spans="1:47" ht="13.5">
      <c r="A105" s="100"/>
      <c r="B105" s="101"/>
      <c r="C105" s="125" t="s">
        <v>75</v>
      </c>
      <c r="D105" s="109"/>
      <c r="E105" s="110"/>
      <c r="F105" s="126"/>
      <c r="G105" s="127"/>
      <c r="H105" s="104"/>
      <c r="I105" s="104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</row>
    <row r="106" spans="1:47" ht="68.25">
      <c r="A106" s="100" t="s">
        <v>76</v>
      </c>
      <c r="B106" s="101">
        <f aca="true" t="shared" si="10" ref="B106:B107">B105+1</f>
        <v>1</v>
      </c>
      <c r="C106" s="105" t="s">
        <v>77</v>
      </c>
      <c r="D106" s="109">
        <v>757</v>
      </c>
      <c r="E106" s="110" t="s">
        <v>35</v>
      </c>
      <c r="F106" s="108"/>
      <c r="G106" s="111"/>
      <c r="H106" s="104">
        <f aca="true" t="shared" si="11" ref="H106:H107">SUM(F106:G106)</f>
        <v>0</v>
      </c>
      <c r="I106" s="104">
        <f aca="true" t="shared" si="12" ref="I106:I107">H106*D106</f>
        <v>0</v>
      </c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</row>
    <row r="107" spans="1:47" ht="45.75">
      <c r="A107" s="100" t="s">
        <v>76</v>
      </c>
      <c r="B107" s="101">
        <f t="shared" si="10"/>
        <v>2</v>
      </c>
      <c r="C107" s="105" t="s">
        <v>78</v>
      </c>
      <c r="D107" s="109">
        <v>1025</v>
      </c>
      <c r="E107" s="110" t="s">
        <v>67</v>
      </c>
      <c r="F107" s="108"/>
      <c r="G107" s="111"/>
      <c r="H107" s="104">
        <f t="shared" si="11"/>
        <v>0</v>
      </c>
      <c r="I107" s="104">
        <f t="shared" si="12"/>
        <v>0</v>
      </c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</row>
    <row r="108" spans="1:47" ht="13.5">
      <c r="A108" s="100"/>
      <c r="B108" s="101"/>
      <c r="C108" s="125" t="s">
        <v>79</v>
      </c>
      <c r="D108" s="109"/>
      <c r="E108" s="110"/>
      <c r="F108" s="126"/>
      <c r="G108" s="127"/>
      <c r="H108" s="104"/>
      <c r="I108" s="153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</row>
    <row r="109" spans="1:47" ht="79.5">
      <c r="A109" s="100" t="s">
        <v>76</v>
      </c>
      <c r="B109" s="101">
        <f>B107+1</f>
        <v>3</v>
      </c>
      <c r="C109" s="128" t="s">
        <v>80</v>
      </c>
      <c r="D109" s="109">
        <v>3460</v>
      </c>
      <c r="E109" s="110" t="s">
        <v>35</v>
      </c>
      <c r="F109" s="108"/>
      <c r="G109" s="111"/>
      <c r="H109" s="104">
        <f aca="true" t="shared" si="13" ref="H109:H110">SUM(F109:G109)</f>
        <v>0</v>
      </c>
      <c r="I109" s="104">
        <f aca="true" t="shared" si="14" ref="I109:I110">H109*D109</f>
        <v>0</v>
      </c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</row>
    <row r="110" spans="1:47" ht="45.75">
      <c r="A110" s="100" t="s">
        <v>76</v>
      </c>
      <c r="B110" s="101">
        <f>B109+1</f>
        <v>4</v>
      </c>
      <c r="C110" s="105">
        <f>C107</f>
        <v>0</v>
      </c>
      <c r="D110" s="109">
        <v>1573</v>
      </c>
      <c r="E110" s="110" t="s">
        <v>67</v>
      </c>
      <c r="F110" s="108"/>
      <c r="G110" s="108"/>
      <c r="H110" s="104">
        <f t="shared" si="13"/>
        <v>0</v>
      </c>
      <c r="I110" s="104">
        <f t="shared" si="14"/>
        <v>0</v>
      </c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</row>
    <row r="111" spans="1:47" ht="13.5">
      <c r="A111" s="100"/>
      <c r="B111" s="101"/>
      <c r="C111" s="137"/>
      <c r="D111" s="138"/>
      <c r="E111" s="139"/>
      <c r="F111" s="126"/>
      <c r="G111" s="126"/>
      <c r="H111" s="104"/>
      <c r="I111" s="104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</row>
    <row r="112" spans="1:47" ht="13.5">
      <c r="A112" s="100"/>
      <c r="B112" s="101"/>
      <c r="C112" s="125" t="s">
        <v>81</v>
      </c>
      <c r="D112" s="109"/>
      <c r="E112" s="110"/>
      <c r="F112" s="126"/>
      <c r="G112" s="126"/>
      <c r="H112" s="104"/>
      <c r="I112" s="104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</row>
    <row r="113" spans="1:47" ht="23.25">
      <c r="A113" s="100" t="s">
        <v>76</v>
      </c>
      <c r="B113" s="101">
        <f>B110+1</f>
        <v>5</v>
      </c>
      <c r="C113" s="154" t="s">
        <v>82</v>
      </c>
      <c r="D113" s="109">
        <v>1</v>
      </c>
      <c r="E113" s="110" t="s">
        <v>83</v>
      </c>
      <c r="F113" s="108"/>
      <c r="G113" s="108"/>
      <c r="H113" s="104">
        <f>SUM(F113:G113)</f>
        <v>0</v>
      </c>
      <c r="I113" s="104">
        <f>H113*D113</f>
        <v>0</v>
      </c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</row>
    <row r="114" spans="1:47" ht="13.5">
      <c r="A114" s="100"/>
      <c r="B114" s="101"/>
      <c r="C114" s="155"/>
      <c r="D114" s="156"/>
      <c r="E114" s="157"/>
      <c r="F114" s="98"/>
      <c r="G114" s="98"/>
      <c r="H114" s="99"/>
      <c r="I114" s="152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</row>
    <row r="115" spans="1:47" ht="13.5">
      <c r="A115" s="100"/>
      <c r="B115" s="101"/>
      <c r="C115" s="118" t="s">
        <v>84</v>
      </c>
      <c r="D115" s="119"/>
      <c r="E115" s="120"/>
      <c r="F115" s="121"/>
      <c r="G115" s="121"/>
      <c r="H115" s="122"/>
      <c r="I115" s="122">
        <f>SUM(I104:I114)</f>
        <v>0</v>
      </c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</row>
    <row r="116" spans="1:47" ht="13.5">
      <c r="A116" s="100"/>
      <c r="B116" s="101"/>
      <c r="C116" s="148"/>
      <c r="D116" s="149"/>
      <c r="E116" s="150"/>
      <c r="F116" s="151"/>
      <c r="G116" s="151"/>
      <c r="H116" s="152"/>
      <c r="I116" s="152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</row>
    <row r="117" spans="1:47" ht="13.5">
      <c r="A117" s="100"/>
      <c r="B117" s="101"/>
      <c r="C117" s="96">
        <f>C20</f>
        <v>0</v>
      </c>
      <c r="D117" s="133"/>
      <c r="E117" s="150"/>
      <c r="F117" s="151"/>
      <c r="G117" s="151"/>
      <c r="H117" s="152"/>
      <c r="I117" s="152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</row>
    <row r="118" spans="1:47" ht="13.5">
      <c r="A118" s="100"/>
      <c r="B118" s="101"/>
      <c r="C118" s="158" t="s">
        <v>85</v>
      </c>
      <c r="D118" s="133"/>
      <c r="E118" s="150"/>
      <c r="F118" s="151"/>
      <c r="G118" s="151"/>
      <c r="H118" s="152"/>
      <c r="I118" s="152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</row>
    <row r="119" spans="1:47" ht="13.5">
      <c r="A119" s="100" t="s">
        <v>86</v>
      </c>
      <c r="B119" s="101">
        <f aca="true" t="shared" si="15" ref="B119:B120">B118+1</f>
        <v>1</v>
      </c>
      <c r="C119" s="155" t="s">
        <v>87</v>
      </c>
      <c r="D119" s="133">
        <v>1</v>
      </c>
      <c r="E119" s="157" t="s">
        <v>42</v>
      </c>
      <c r="F119" s="159"/>
      <c r="G119" s="159"/>
      <c r="H119" s="104">
        <f aca="true" t="shared" si="16" ref="H119:H120">SUM(F119:G119)</f>
        <v>0</v>
      </c>
      <c r="I119" s="104">
        <f aca="true" t="shared" si="17" ref="I119:I120">H119*D119</f>
        <v>0</v>
      </c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</row>
    <row r="120" spans="1:47" ht="13.5">
      <c r="A120" s="100" t="s">
        <v>86</v>
      </c>
      <c r="B120" s="101">
        <f t="shared" si="15"/>
        <v>2</v>
      </c>
      <c r="C120" s="160" t="s">
        <v>88</v>
      </c>
      <c r="D120" s="133">
        <v>1</v>
      </c>
      <c r="E120" s="157" t="s">
        <v>42</v>
      </c>
      <c r="F120" s="159"/>
      <c r="G120" s="159"/>
      <c r="H120" s="104">
        <f t="shared" si="16"/>
        <v>0</v>
      </c>
      <c r="I120" s="104">
        <f t="shared" si="17"/>
        <v>0</v>
      </c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</row>
    <row r="121" spans="1:47" ht="13.5">
      <c r="A121" s="100"/>
      <c r="B121" s="101"/>
      <c r="C121" s="158" t="s">
        <v>89</v>
      </c>
      <c r="D121" s="133"/>
      <c r="E121" s="150"/>
      <c r="F121" s="151"/>
      <c r="G121" s="151"/>
      <c r="H121" s="104"/>
      <c r="I121" s="104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</row>
    <row r="122" spans="1:47" ht="13.5">
      <c r="A122" s="100" t="s">
        <v>86</v>
      </c>
      <c r="B122" s="101">
        <f>B120+1</f>
        <v>3</v>
      </c>
      <c r="C122" s="160" t="s">
        <v>90</v>
      </c>
      <c r="D122" s="133">
        <v>1</v>
      </c>
      <c r="E122" s="157" t="s">
        <v>42</v>
      </c>
      <c r="F122" s="159"/>
      <c r="G122" s="159"/>
      <c r="H122" s="104">
        <f aca="true" t="shared" si="18" ref="H122:H123">SUM(F122:G122)</f>
        <v>0</v>
      </c>
      <c r="I122" s="104">
        <f aca="true" t="shared" si="19" ref="I122:I123">H122*D122</f>
        <v>0</v>
      </c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</row>
    <row r="123" spans="1:47" ht="13.5">
      <c r="A123" s="100" t="s">
        <v>86</v>
      </c>
      <c r="B123" s="101">
        <f>B122+1</f>
        <v>4</v>
      </c>
      <c r="C123" s="160" t="s">
        <v>91</v>
      </c>
      <c r="D123" s="133">
        <v>1</v>
      </c>
      <c r="E123" s="157" t="s">
        <v>42</v>
      </c>
      <c r="F123" s="159"/>
      <c r="G123" s="159"/>
      <c r="H123" s="104">
        <f t="shared" si="18"/>
        <v>0</v>
      </c>
      <c r="I123" s="104">
        <f t="shared" si="19"/>
        <v>0</v>
      </c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</row>
    <row r="124" spans="1:47" ht="13.5">
      <c r="A124" s="100"/>
      <c r="B124" s="101"/>
      <c r="C124" s="158" t="s">
        <v>92</v>
      </c>
      <c r="D124" s="133"/>
      <c r="E124" s="150"/>
      <c r="F124" s="151"/>
      <c r="G124" s="151"/>
      <c r="H124" s="104"/>
      <c r="I124" s="104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</row>
    <row r="125" spans="1:47" ht="13.5">
      <c r="A125" s="100" t="s">
        <v>86</v>
      </c>
      <c r="B125" s="101">
        <f>B123+1</f>
        <v>5</v>
      </c>
      <c r="C125" s="155" t="s">
        <v>93</v>
      </c>
      <c r="D125" s="133">
        <v>1</v>
      </c>
      <c r="E125" s="157" t="s">
        <v>42</v>
      </c>
      <c r="F125" s="159"/>
      <c r="G125" s="159"/>
      <c r="H125" s="104">
        <f aca="true" t="shared" si="20" ref="H125:H128">SUM(F125:G125)</f>
        <v>0</v>
      </c>
      <c r="I125" s="104">
        <f aca="true" t="shared" si="21" ref="I125:I128">H125*D125</f>
        <v>0</v>
      </c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</row>
    <row r="126" spans="1:47" ht="13.5">
      <c r="A126" s="100" t="s">
        <v>86</v>
      </c>
      <c r="B126" s="101">
        <f aca="true" t="shared" si="22" ref="B126:B128">B125+1</f>
        <v>6</v>
      </c>
      <c r="C126" s="155" t="s">
        <v>94</v>
      </c>
      <c r="D126" s="133">
        <v>1</v>
      </c>
      <c r="E126" s="157" t="s">
        <v>42</v>
      </c>
      <c r="F126" s="159"/>
      <c r="G126" s="159"/>
      <c r="H126" s="104">
        <f t="shared" si="20"/>
        <v>0</v>
      </c>
      <c r="I126" s="104">
        <f t="shared" si="21"/>
        <v>0</v>
      </c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</row>
    <row r="127" spans="1:47" ht="13.5">
      <c r="A127" s="100" t="s">
        <v>86</v>
      </c>
      <c r="B127" s="101">
        <f t="shared" si="22"/>
        <v>7</v>
      </c>
      <c r="C127" s="161" t="s">
        <v>95</v>
      </c>
      <c r="D127" s="133">
        <v>1</v>
      </c>
      <c r="E127" s="157" t="s">
        <v>42</v>
      </c>
      <c r="F127" s="159"/>
      <c r="G127" s="159"/>
      <c r="H127" s="104">
        <f t="shared" si="20"/>
        <v>0</v>
      </c>
      <c r="I127" s="104">
        <f t="shared" si="21"/>
        <v>0</v>
      </c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</row>
    <row r="128" spans="1:47" ht="13.5">
      <c r="A128" s="100" t="s">
        <v>86</v>
      </c>
      <c r="B128" s="101">
        <f t="shared" si="22"/>
        <v>8</v>
      </c>
      <c r="C128" s="161" t="s">
        <v>96</v>
      </c>
      <c r="D128" s="133">
        <v>1</v>
      </c>
      <c r="E128" s="157" t="s">
        <v>42</v>
      </c>
      <c r="F128" s="159"/>
      <c r="G128" s="159"/>
      <c r="H128" s="104">
        <f t="shared" si="20"/>
        <v>0</v>
      </c>
      <c r="I128" s="104">
        <f t="shared" si="21"/>
        <v>0</v>
      </c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</row>
    <row r="129" spans="1:47" ht="13.5">
      <c r="A129" s="100"/>
      <c r="B129" s="101"/>
      <c r="C129" s="162" t="s">
        <v>97</v>
      </c>
      <c r="D129" s="133"/>
      <c r="E129" s="157"/>
      <c r="F129" s="98"/>
      <c r="G129" s="98"/>
      <c r="H129" s="104"/>
      <c r="I129" s="104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</row>
    <row r="130" spans="1:47" ht="13.5">
      <c r="A130" s="100" t="s">
        <v>86</v>
      </c>
      <c r="B130" s="101">
        <f>B128+1</f>
        <v>9</v>
      </c>
      <c r="C130" s="155" t="s">
        <v>98</v>
      </c>
      <c r="D130" s="133">
        <v>1</v>
      </c>
      <c r="E130" s="157" t="s">
        <v>42</v>
      </c>
      <c r="F130" s="159"/>
      <c r="G130" s="159"/>
      <c r="H130" s="104">
        <f aca="true" t="shared" si="23" ref="H130:H138">SUM(F130:G130)</f>
        <v>0</v>
      </c>
      <c r="I130" s="104">
        <f aca="true" t="shared" si="24" ref="I130:I138">H130*D130</f>
        <v>0</v>
      </c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</row>
    <row r="131" spans="1:47" ht="13.5">
      <c r="A131" s="100" t="s">
        <v>86</v>
      </c>
      <c r="B131" s="101">
        <f aca="true" t="shared" si="25" ref="B131:B138">B130+1</f>
        <v>10</v>
      </c>
      <c r="C131" s="155" t="s">
        <v>99</v>
      </c>
      <c r="D131" s="133">
        <v>1</v>
      </c>
      <c r="E131" s="157" t="s">
        <v>42</v>
      </c>
      <c r="F131" s="159"/>
      <c r="G131" s="159"/>
      <c r="H131" s="104">
        <f t="shared" si="23"/>
        <v>0</v>
      </c>
      <c r="I131" s="104">
        <f t="shared" si="24"/>
        <v>0</v>
      </c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</row>
    <row r="132" spans="1:47" ht="13.5">
      <c r="A132" s="100" t="s">
        <v>86</v>
      </c>
      <c r="B132" s="101">
        <f t="shared" si="25"/>
        <v>11</v>
      </c>
      <c r="C132" s="155" t="s">
        <v>100</v>
      </c>
      <c r="D132" s="133">
        <v>1</v>
      </c>
      <c r="E132" s="157" t="s">
        <v>42</v>
      </c>
      <c r="F132" s="159"/>
      <c r="G132" s="159"/>
      <c r="H132" s="104">
        <f t="shared" si="23"/>
        <v>0</v>
      </c>
      <c r="I132" s="104">
        <f t="shared" si="24"/>
        <v>0</v>
      </c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</row>
    <row r="133" spans="1:47" ht="13.5">
      <c r="A133" s="100" t="s">
        <v>86</v>
      </c>
      <c r="B133" s="101">
        <f t="shared" si="25"/>
        <v>12</v>
      </c>
      <c r="C133" s="155" t="s">
        <v>101</v>
      </c>
      <c r="D133" s="133">
        <v>1</v>
      </c>
      <c r="E133" s="157" t="s">
        <v>42</v>
      </c>
      <c r="F133" s="159"/>
      <c r="G133" s="159"/>
      <c r="H133" s="104">
        <f t="shared" si="23"/>
        <v>0</v>
      </c>
      <c r="I133" s="104">
        <f t="shared" si="24"/>
        <v>0</v>
      </c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</row>
    <row r="134" spans="1:47" ht="13.5">
      <c r="A134" s="100" t="s">
        <v>86</v>
      </c>
      <c r="B134" s="101">
        <f t="shared" si="25"/>
        <v>13</v>
      </c>
      <c r="C134" s="155" t="s">
        <v>102</v>
      </c>
      <c r="D134" s="133">
        <v>1</v>
      </c>
      <c r="E134" s="157" t="s">
        <v>42</v>
      </c>
      <c r="F134" s="159"/>
      <c r="G134" s="159"/>
      <c r="H134" s="104">
        <f t="shared" si="23"/>
        <v>0</v>
      </c>
      <c r="I134" s="104">
        <f t="shared" si="24"/>
        <v>0</v>
      </c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</row>
    <row r="135" spans="1:47" ht="13.5">
      <c r="A135" s="100" t="s">
        <v>86</v>
      </c>
      <c r="B135" s="101">
        <f t="shared" si="25"/>
        <v>14</v>
      </c>
      <c r="C135" s="155" t="s">
        <v>103</v>
      </c>
      <c r="D135" s="133">
        <v>1</v>
      </c>
      <c r="E135" s="157" t="s">
        <v>42</v>
      </c>
      <c r="F135" s="159"/>
      <c r="G135" s="159"/>
      <c r="H135" s="104">
        <f t="shared" si="23"/>
        <v>0</v>
      </c>
      <c r="I135" s="104">
        <f t="shared" si="24"/>
        <v>0</v>
      </c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</row>
    <row r="136" spans="1:47" ht="13.5">
      <c r="A136" s="100" t="s">
        <v>86</v>
      </c>
      <c r="B136" s="101">
        <f t="shared" si="25"/>
        <v>15</v>
      </c>
      <c r="C136" s="163" t="s">
        <v>104</v>
      </c>
      <c r="D136" s="133">
        <v>1</v>
      </c>
      <c r="E136" s="157" t="s">
        <v>42</v>
      </c>
      <c r="F136" s="159"/>
      <c r="G136" s="159"/>
      <c r="H136" s="104">
        <f t="shared" si="23"/>
        <v>0</v>
      </c>
      <c r="I136" s="104">
        <f t="shared" si="24"/>
        <v>0</v>
      </c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</row>
    <row r="137" spans="1:47" ht="23.25">
      <c r="A137" s="100" t="s">
        <v>86</v>
      </c>
      <c r="B137" s="101">
        <f t="shared" si="25"/>
        <v>16</v>
      </c>
      <c r="C137" s="161" t="s">
        <v>105</v>
      </c>
      <c r="D137" s="133">
        <v>6</v>
      </c>
      <c r="E137" s="157" t="s">
        <v>42</v>
      </c>
      <c r="F137" s="159"/>
      <c r="G137" s="159"/>
      <c r="H137" s="104">
        <f t="shared" si="23"/>
        <v>0</v>
      </c>
      <c r="I137" s="104">
        <f t="shared" si="24"/>
        <v>0</v>
      </c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</row>
    <row r="138" spans="1:47" ht="34.5">
      <c r="A138" s="100" t="s">
        <v>86</v>
      </c>
      <c r="B138" s="101">
        <f t="shared" si="25"/>
        <v>17</v>
      </c>
      <c r="C138" s="161" t="s">
        <v>106</v>
      </c>
      <c r="D138" s="133">
        <v>2</v>
      </c>
      <c r="E138" s="157" t="s">
        <v>42</v>
      </c>
      <c r="F138" s="159"/>
      <c r="G138" s="159"/>
      <c r="H138" s="104">
        <f t="shared" si="23"/>
        <v>0</v>
      </c>
      <c r="I138" s="104">
        <f t="shared" si="24"/>
        <v>0</v>
      </c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</row>
    <row r="139" spans="1:47" ht="13.5">
      <c r="A139" s="100"/>
      <c r="B139" s="101"/>
      <c r="C139" s="162" t="s">
        <v>107</v>
      </c>
      <c r="D139" s="133"/>
      <c r="E139" s="157"/>
      <c r="F139" s="98"/>
      <c r="G139" s="98"/>
      <c r="H139" s="104"/>
      <c r="I139" s="104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</row>
    <row r="140" spans="1:47" ht="13.5">
      <c r="A140" s="100" t="s">
        <v>86</v>
      </c>
      <c r="B140" s="101">
        <f>B138+1</f>
        <v>18</v>
      </c>
      <c r="C140" s="161" t="s">
        <v>108</v>
      </c>
      <c r="D140" s="133">
        <v>1</v>
      </c>
      <c r="E140" s="157" t="s">
        <v>42</v>
      </c>
      <c r="F140" s="159"/>
      <c r="G140" s="159"/>
      <c r="H140" s="104">
        <f aca="true" t="shared" si="26" ref="H140:H141">SUM(F140:G140)</f>
        <v>0</v>
      </c>
      <c r="I140" s="104">
        <f aca="true" t="shared" si="27" ref="I140:I141">H140*D140</f>
        <v>0</v>
      </c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</row>
    <row r="141" spans="1:47" ht="13.5">
      <c r="A141" s="100" t="s">
        <v>86</v>
      </c>
      <c r="B141" s="101">
        <f>B140+1</f>
        <v>19</v>
      </c>
      <c r="C141" s="155" t="s">
        <v>109</v>
      </c>
      <c r="D141" s="133">
        <v>1</v>
      </c>
      <c r="E141" s="157" t="s">
        <v>42</v>
      </c>
      <c r="F141" s="159"/>
      <c r="G141" s="159"/>
      <c r="H141" s="104">
        <f t="shared" si="26"/>
        <v>0</v>
      </c>
      <c r="I141" s="104">
        <f t="shared" si="27"/>
        <v>0</v>
      </c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</row>
    <row r="142" spans="1:47" s="16" customFormat="1" ht="15" customHeight="1">
      <c r="A142" s="100"/>
      <c r="B142" s="101"/>
      <c r="C142" s="125" t="s">
        <v>110</v>
      </c>
      <c r="D142" s="109"/>
      <c r="E142" s="110"/>
      <c r="F142" s="126"/>
      <c r="G142" s="126"/>
      <c r="H142" s="104"/>
      <c r="I142" s="104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</row>
    <row r="143" spans="1:47" ht="13.5">
      <c r="A143" s="100" t="s">
        <v>86</v>
      </c>
      <c r="B143" s="101">
        <f>B141+1</f>
        <v>20</v>
      </c>
      <c r="C143" s="105" t="s">
        <v>111</v>
      </c>
      <c r="D143" s="109">
        <v>238.82</v>
      </c>
      <c r="E143" s="110" t="s">
        <v>35</v>
      </c>
      <c r="F143" s="108"/>
      <c r="G143" s="111"/>
      <c r="H143" s="104">
        <f aca="true" t="shared" si="28" ref="H143:H154">SUM(F143:G143)</f>
        <v>0</v>
      </c>
      <c r="I143" s="104">
        <f aca="true" t="shared" si="29" ref="I143:I154">H143*D143</f>
        <v>0</v>
      </c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</row>
    <row r="144" spans="1:47" ht="13.5">
      <c r="A144" s="100" t="s">
        <v>86</v>
      </c>
      <c r="B144" s="101">
        <f aca="true" t="shared" si="30" ref="B144:B154">B143+1</f>
        <v>21</v>
      </c>
      <c r="C144" s="105" t="s">
        <v>112</v>
      </c>
      <c r="D144" s="109">
        <v>57.11</v>
      </c>
      <c r="E144" s="110" t="s">
        <v>35</v>
      </c>
      <c r="F144" s="108"/>
      <c r="G144" s="111"/>
      <c r="H144" s="104">
        <f t="shared" si="28"/>
        <v>0</v>
      </c>
      <c r="I144" s="104">
        <f t="shared" si="29"/>
        <v>0</v>
      </c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</row>
    <row r="145" spans="1:47" ht="13.5">
      <c r="A145" s="100" t="s">
        <v>86</v>
      </c>
      <c r="B145" s="101">
        <f t="shared" si="30"/>
        <v>22</v>
      </c>
      <c r="C145" s="105" t="s">
        <v>113</v>
      </c>
      <c r="D145" s="109">
        <v>90.1</v>
      </c>
      <c r="E145" s="110" t="s">
        <v>35</v>
      </c>
      <c r="F145" s="108"/>
      <c r="G145" s="111"/>
      <c r="H145" s="104">
        <f t="shared" si="28"/>
        <v>0</v>
      </c>
      <c r="I145" s="104">
        <f t="shared" si="29"/>
        <v>0</v>
      </c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</row>
    <row r="146" spans="1:47" ht="13.5">
      <c r="A146" s="100" t="s">
        <v>86</v>
      </c>
      <c r="B146" s="101">
        <f t="shared" si="30"/>
        <v>23</v>
      </c>
      <c r="C146" s="105" t="s">
        <v>114</v>
      </c>
      <c r="D146" s="109">
        <v>93.95</v>
      </c>
      <c r="E146" s="110" t="s">
        <v>35</v>
      </c>
      <c r="F146" s="108"/>
      <c r="G146" s="111"/>
      <c r="H146" s="104">
        <f t="shared" si="28"/>
        <v>0</v>
      </c>
      <c r="I146" s="104">
        <f t="shared" si="29"/>
        <v>0</v>
      </c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</row>
    <row r="147" spans="1:47" ht="13.5">
      <c r="A147" s="100" t="s">
        <v>86</v>
      </c>
      <c r="B147" s="101">
        <f t="shared" si="30"/>
        <v>24</v>
      </c>
      <c r="C147" s="105" t="s">
        <v>115</v>
      </c>
      <c r="D147" s="109">
        <v>53.7</v>
      </c>
      <c r="E147" s="110" t="s">
        <v>35</v>
      </c>
      <c r="F147" s="108"/>
      <c r="G147" s="111"/>
      <c r="H147" s="104">
        <f t="shared" si="28"/>
        <v>0</v>
      </c>
      <c r="I147" s="104">
        <f t="shared" si="29"/>
        <v>0</v>
      </c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</row>
    <row r="148" spans="1:47" ht="13.5">
      <c r="A148" s="100" t="s">
        <v>86</v>
      </c>
      <c r="B148" s="101">
        <f t="shared" si="30"/>
        <v>25</v>
      </c>
      <c r="C148" s="105" t="s">
        <v>116</v>
      </c>
      <c r="D148" s="109">
        <v>0.9</v>
      </c>
      <c r="E148" s="110" t="s">
        <v>35</v>
      </c>
      <c r="F148" s="108"/>
      <c r="G148" s="111"/>
      <c r="H148" s="104">
        <f t="shared" si="28"/>
        <v>0</v>
      </c>
      <c r="I148" s="104">
        <f t="shared" si="29"/>
        <v>0</v>
      </c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</row>
    <row r="149" spans="1:47" ht="13.5">
      <c r="A149" s="100" t="s">
        <v>86</v>
      </c>
      <c r="B149" s="101">
        <f t="shared" si="30"/>
        <v>26</v>
      </c>
      <c r="C149" s="105" t="s">
        <v>117</v>
      </c>
      <c r="D149" s="109">
        <v>0.9</v>
      </c>
      <c r="E149" s="110" t="s">
        <v>35</v>
      </c>
      <c r="F149" s="108"/>
      <c r="G149" s="111"/>
      <c r="H149" s="104">
        <f t="shared" si="28"/>
        <v>0</v>
      </c>
      <c r="I149" s="104">
        <f t="shared" si="29"/>
        <v>0</v>
      </c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</row>
    <row r="150" spans="1:47" ht="23.25">
      <c r="A150" s="100" t="s">
        <v>86</v>
      </c>
      <c r="B150" s="101">
        <f t="shared" si="30"/>
        <v>27</v>
      </c>
      <c r="C150" s="105" t="s">
        <v>118</v>
      </c>
      <c r="D150" s="109">
        <v>184.68</v>
      </c>
      <c r="E150" s="110" t="s">
        <v>35</v>
      </c>
      <c r="F150" s="108"/>
      <c r="G150" s="111"/>
      <c r="H150" s="104">
        <f t="shared" si="28"/>
        <v>0</v>
      </c>
      <c r="I150" s="104">
        <f t="shared" si="29"/>
        <v>0</v>
      </c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</row>
    <row r="151" spans="1:47" ht="23.25">
      <c r="A151" s="100" t="s">
        <v>86</v>
      </c>
      <c r="B151" s="101">
        <f t="shared" si="30"/>
        <v>28</v>
      </c>
      <c r="C151" s="105" t="s">
        <v>119</v>
      </c>
      <c r="D151" s="109">
        <v>111.53</v>
      </c>
      <c r="E151" s="110" t="s">
        <v>35</v>
      </c>
      <c r="F151" s="108"/>
      <c r="G151" s="111"/>
      <c r="H151" s="104">
        <f t="shared" si="28"/>
        <v>0</v>
      </c>
      <c r="I151" s="104">
        <f t="shared" si="29"/>
        <v>0</v>
      </c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</row>
    <row r="152" spans="1:47" ht="23.25">
      <c r="A152" s="100" t="s">
        <v>86</v>
      </c>
      <c r="B152" s="101">
        <f t="shared" si="30"/>
        <v>29</v>
      </c>
      <c r="C152" s="105" t="s">
        <v>120</v>
      </c>
      <c r="D152" s="109">
        <v>239.27</v>
      </c>
      <c r="E152" s="110" t="s">
        <v>35</v>
      </c>
      <c r="F152" s="108"/>
      <c r="G152" s="111"/>
      <c r="H152" s="104">
        <f t="shared" si="28"/>
        <v>0</v>
      </c>
      <c r="I152" s="104">
        <f t="shared" si="29"/>
        <v>0</v>
      </c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</row>
    <row r="153" spans="1:47" s="16" customFormat="1" ht="34.5">
      <c r="A153" s="100" t="s">
        <v>86</v>
      </c>
      <c r="B153" s="101">
        <f t="shared" si="30"/>
        <v>30</v>
      </c>
      <c r="C153" s="105" t="s">
        <v>121</v>
      </c>
      <c r="D153" s="109">
        <v>535.48</v>
      </c>
      <c r="E153" s="110" t="s">
        <v>35</v>
      </c>
      <c r="F153" s="103"/>
      <c r="G153" s="124"/>
      <c r="H153" s="104">
        <f t="shared" si="28"/>
        <v>0</v>
      </c>
      <c r="I153" s="104">
        <f t="shared" si="29"/>
        <v>0</v>
      </c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</row>
    <row r="154" spans="1:47" ht="79.5">
      <c r="A154" s="100" t="s">
        <v>86</v>
      </c>
      <c r="B154" s="101">
        <f t="shared" si="30"/>
        <v>31</v>
      </c>
      <c r="C154" s="105">
        <f>C109</f>
        <v>0</v>
      </c>
      <c r="D154" s="109">
        <v>193</v>
      </c>
      <c r="E154" s="110" t="s">
        <v>35</v>
      </c>
      <c r="F154" s="108"/>
      <c r="G154" s="108"/>
      <c r="H154" s="104">
        <f t="shared" si="28"/>
        <v>0</v>
      </c>
      <c r="I154" s="104">
        <f t="shared" si="29"/>
        <v>0</v>
      </c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</row>
    <row r="155" spans="1:47" ht="13.5">
      <c r="A155" s="100"/>
      <c r="B155" s="101"/>
      <c r="C155" s="125" t="s">
        <v>122</v>
      </c>
      <c r="D155" s="109"/>
      <c r="E155" s="110"/>
      <c r="F155" s="126"/>
      <c r="G155" s="126"/>
      <c r="H155" s="104"/>
      <c r="I155" s="104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</row>
    <row r="156" spans="1:47" ht="45.75">
      <c r="A156" s="100" t="s">
        <v>86</v>
      </c>
      <c r="B156" s="101">
        <f>B154+1</f>
        <v>32</v>
      </c>
      <c r="C156" s="105">
        <f>C94</f>
        <v>0</v>
      </c>
      <c r="D156" s="109">
        <v>120</v>
      </c>
      <c r="E156" s="110" t="s">
        <v>67</v>
      </c>
      <c r="F156" s="108"/>
      <c r="G156" s="108"/>
      <c r="H156" s="104">
        <f aca="true" t="shared" si="31" ref="H156:H157">SUM(F156:G156)</f>
        <v>0</v>
      </c>
      <c r="I156" s="104">
        <f aca="true" t="shared" si="32" ref="I156:I157">H156*D156</f>
        <v>0</v>
      </c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</row>
    <row r="157" spans="1:47" ht="45.75">
      <c r="A157" s="100" t="s">
        <v>86</v>
      </c>
      <c r="B157" s="101">
        <f>B156+1</f>
        <v>33</v>
      </c>
      <c r="C157" s="105">
        <f>C110</f>
        <v>0</v>
      </c>
      <c r="D157" s="109">
        <v>120</v>
      </c>
      <c r="E157" s="110" t="s">
        <v>67</v>
      </c>
      <c r="F157" s="108"/>
      <c r="G157" s="108"/>
      <c r="H157" s="104">
        <f t="shared" si="31"/>
        <v>0</v>
      </c>
      <c r="I157" s="104">
        <f t="shared" si="32"/>
        <v>0</v>
      </c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</row>
    <row r="158" spans="1:47" ht="13.5">
      <c r="A158" s="100"/>
      <c r="B158" s="101"/>
      <c r="C158" s="125" t="s">
        <v>123</v>
      </c>
      <c r="D158" s="109"/>
      <c r="E158" s="110"/>
      <c r="F158" s="126"/>
      <c r="G158" s="127"/>
      <c r="H158" s="104"/>
      <c r="I158" s="104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</row>
    <row r="159" spans="1:47" ht="68.25">
      <c r="A159" s="100" t="s">
        <v>86</v>
      </c>
      <c r="B159" s="101">
        <f>B157+1</f>
        <v>34</v>
      </c>
      <c r="C159" s="105" t="s">
        <v>124</v>
      </c>
      <c r="D159" s="109">
        <v>19</v>
      </c>
      <c r="E159" s="110" t="s">
        <v>67</v>
      </c>
      <c r="F159" s="108"/>
      <c r="G159" s="108"/>
      <c r="H159" s="104">
        <f aca="true" t="shared" si="33" ref="H159:H161">SUM(F159:G159)</f>
        <v>0</v>
      </c>
      <c r="I159" s="104">
        <f aca="true" t="shared" si="34" ref="I159:I161">H159*D159</f>
        <v>0</v>
      </c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</row>
    <row r="160" spans="1:47" ht="57">
      <c r="A160" s="100" t="s">
        <v>86</v>
      </c>
      <c r="B160" s="101">
        <f aca="true" t="shared" si="35" ref="B160:B161">B159+1</f>
        <v>35</v>
      </c>
      <c r="C160" s="164" t="s">
        <v>125</v>
      </c>
      <c r="D160" s="133">
        <v>3</v>
      </c>
      <c r="E160" s="157" t="s">
        <v>42</v>
      </c>
      <c r="F160" s="159"/>
      <c r="G160" s="159"/>
      <c r="H160" s="104">
        <f t="shared" si="33"/>
        <v>0</v>
      </c>
      <c r="I160" s="104">
        <f t="shared" si="34"/>
        <v>0</v>
      </c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</row>
    <row r="161" spans="1:47" ht="34.5">
      <c r="A161" s="100" t="s">
        <v>86</v>
      </c>
      <c r="B161" s="101">
        <f t="shared" si="35"/>
        <v>36</v>
      </c>
      <c r="C161" s="105" t="s">
        <v>126</v>
      </c>
      <c r="D161" s="109">
        <v>20</v>
      </c>
      <c r="E161" s="110" t="s">
        <v>35</v>
      </c>
      <c r="F161" s="108"/>
      <c r="G161" s="111"/>
      <c r="H161" s="104">
        <f t="shared" si="33"/>
        <v>0</v>
      </c>
      <c r="I161" s="104">
        <f t="shared" si="34"/>
        <v>0</v>
      </c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</row>
    <row r="162" spans="1:47" ht="13.5">
      <c r="A162" s="100"/>
      <c r="B162" s="101"/>
      <c r="C162" s="96" t="s">
        <v>127</v>
      </c>
      <c r="D162" s="133"/>
      <c r="E162" s="157"/>
      <c r="F162" s="98"/>
      <c r="G162" s="98"/>
      <c r="H162" s="104"/>
      <c r="I162" s="104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</row>
    <row r="163" spans="1:47" ht="34.5">
      <c r="A163" s="100" t="s">
        <v>86</v>
      </c>
      <c r="B163" s="101">
        <f>B161+1</f>
        <v>37</v>
      </c>
      <c r="C163" s="165" t="s">
        <v>128</v>
      </c>
      <c r="D163" s="133">
        <v>115</v>
      </c>
      <c r="E163" s="157" t="s">
        <v>67</v>
      </c>
      <c r="F163" s="159"/>
      <c r="G163" s="159"/>
      <c r="H163" s="104">
        <f>SUM(F163:G163)</f>
        <v>0</v>
      </c>
      <c r="I163" s="104">
        <f>H163*D163</f>
        <v>0</v>
      </c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</row>
    <row r="164" spans="1:47" ht="13.5">
      <c r="A164" s="100"/>
      <c r="B164" s="101"/>
      <c r="C164" s="166" t="s">
        <v>129</v>
      </c>
      <c r="D164" s="133"/>
      <c r="E164" s="157"/>
      <c r="F164" s="98"/>
      <c r="G164" s="98"/>
      <c r="H164" s="104"/>
      <c r="I164" s="104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</row>
    <row r="165" spans="1:47" ht="45.75">
      <c r="A165" s="100" t="s">
        <v>86</v>
      </c>
      <c r="B165" s="101">
        <f>B163+1</f>
        <v>38</v>
      </c>
      <c r="C165" s="164" t="s">
        <v>130</v>
      </c>
      <c r="D165" s="149">
        <v>1</v>
      </c>
      <c r="E165" s="150" t="s">
        <v>47</v>
      </c>
      <c r="F165" s="159"/>
      <c r="G165" s="159"/>
      <c r="H165" s="104">
        <f>SUM(F165:G165)</f>
        <v>0</v>
      </c>
      <c r="I165" s="104">
        <f>H165*D165</f>
        <v>0</v>
      </c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</row>
    <row r="166" spans="1:47" ht="13.5">
      <c r="A166" s="100"/>
      <c r="B166" s="101"/>
      <c r="C166" s="155"/>
      <c r="D166" s="156"/>
      <c r="E166" s="157"/>
      <c r="F166" s="98"/>
      <c r="G166" s="98"/>
      <c r="H166" s="152"/>
      <c r="I166" s="152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</row>
    <row r="167" spans="1:47" ht="13.5">
      <c r="A167" s="100"/>
      <c r="B167" s="101"/>
      <c r="C167" s="118" t="s">
        <v>131</v>
      </c>
      <c r="D167" s="119"/>
      <c r="E167" s="120"/>
      <c r="F167" s="121"/>
      <c r="G167" s="121"/>
      <c r="H167" s="122"/>
      <c r="I167" s="122">
        <f>SUM(I117:I166)</f>
        <v>0</v>
      </c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</row>
    <row r="168" spans="1:9" ht="13.5">
      <c r="A168" s="100"/>
      <c r="B168" s="101"/>
      <c r="C168" s="96"/>
      <c r="D168" s="90"/>
      <c r="E168" s="91"/>
      <c r="F168" s="97"/>
      <c r="G168" s="98"/>
      <c r="H168" s="99"/>
      <c r="I168" s="99"/>
    </row>
    <row r="169" spans="1:9" ht="13.5">
      <c r="A169" s="100"/>
      <c r="B169" s="101"/>
      <c r="C169" s="96" t="s">
        <v>132</v>
      </c>
      <c r="D169" s="90"/>
      <c r="E169" s="91"/>
      <c r="F169" s="97"/>
      <c r="G169" s="98"/>
      <c r="H169" s="99"/>
      <c r="I169" s="99"/>
    </row>
    <row r="170" spans="1:9" ht="23.25">
      <c r="A170" s="100" t="s">
        <v>133</v>
      </c>
      <c r="B170" s="101">
        <f aca="true" t="shared" si="36" ref="B170:B191">B169+1</f>
        <v>1</v>
      </c>
      <c r="C170" s="167" t="s">
        <v>134</v>
      </c>
      <c r="D170" s="133">
        <v>0</v>
      </c>
      <c r="E170" s="134" t="s">
        <v>42</v>
      </c>
      <c r="F170" s="124"/>
      <c r="G170" s="124"/>
      <c r="H170" s="104">
        <f aca="true" t="shared" si="37" ref="H170:H191">SUM(F170:G170)</f>
        <v>0</v>
      </c>
      <c r="I170" s="104">
        <f aca="true" t="shared" si="38" ref="I170:I191">H170*D170</f>
        <v>0</v>
      </c>
    </row>
    <row r="171" spans="1:9" ht="34.5">
      <c r="A171" s="100" t="s">
        <v>133</v>
      </c>
      <c r="B171" s="101">
        <f t="shared" si="36"/>
        <v>2</v>
      </c>
      <c r="C171" s="102" t="s">
        <v>135</v>
      </c>
      <c r="D171" s="133">
        <v>6</v>
      </c>
      <c r="E171" s="134" t="s">
        <v>42</v>
      </c>
      <c r="F171" s="124"/>
      <c r="G171" s="124"/>
      <c r="H171" s="104">
        <f t="shared" si="37"/>
        <v>0</v>
      </c>
      <c r="I171" s="104">
        <f t="shared" si="38"/>
        <v>0</v>
      </c>
    </row>
    <row r="172" spans="1:9" ht="45.75">
      <c r="A172" s="100" t="s">
        <v>133</v>
      </c>
      <c r="B172" s="101">
        <f t="shared" si="36"/>
        <v>3</v>
      </c>
      <c r="C172" s="102" t="s">
        <v>136</v>
      </c>
      <c r="D172" s="133">
        <v>5</v>
      </c>
      <c r="E172" s="134" t="s">
        <v>42</v>
      </c>
      <c r="F172" s="124"/>
      <c r="G172" s="124"/>
      <c r="H172" s="104">
        <f t="shared" si="37"/>
        <v>0</v>
      </c>
      <c r="I172" s="104">
        <f t="shared" si="38"/>
        <v>0</v>
      </c>
    </row>
    <row r="173" spans="1:9" ht="13.5">
      <c r="A173" s="100" t="s">
        <v>133</v>
      </c>
      <c r="B173" s="101">
        <f t="shared" si="36"/>
        <v>4</v>
      </c>
      <c r="C173" s="102" t="s">
        <v>137</v>
      </c>
      <c r="D173" s="133">
        <v>13</v>
      </c>
      <c r="E173" s="134" t="s">
        <v>42</v>
      </c>
      <c r="F173" s="124"/>
      <c r="G173" s="124"/>
      <c r="H173" s="104">
        <f t="shared" si="37"/>
        <v>0</v>
      </c>
      <c r="I173" s="104">
        <f t="shared" si="38"/>
        <v>0</v>
      </c>
    </row>
    <row r="174" spans="1:9" ht="23.25">
      <c r="A174" s="100" t="s">
        <v>133</v>
      </c>
      <c r="B174" s="101">
        <f t="shared" si="36"/>
        <v>5</v>
      </c>
      <c r="C174" s="102" t="s">
        <v>138</v>
      </c>
      <c r="D174" s="133">
        <v>45</v>
      </c>
      <c r="E174" s="134" t="s">
        <v>42</v>
      </c>
      <c r="F174" s="124"/>
      <c r="G174" s="124"/>
      <c r="H174" s="104">
        <f t="shared" si="37"/>
        <v>0</v>
      </c>
      <c r="I174" s="104">
        <f t="shared" si="38"/>
        <v>0</v>
      </c>
    </row>
    <row r="175" spans="1:9" ht="45.75">
      <c r="A175" s="100" t="s">
        <v>133</v>
      </c>
      <c r="B175" s="101">
        <f t="shared" si="36"/>
        <v>6</v>
      </c>
      <c r="C175" s="102" t="s">
        <v>139</v>
      </c>
      <c r="D175" s="133">
        <v>1</v>
      </c>
      <c r="E175" s="134" t="s">
        <v>42</v>
      </c>
      <c r="F175" s="124"/>
      <c r="G175" s="124"/>
      <c r="H175" s="104">
        <f t="shared" si="37"/>
        <v>0</v>
      </c>
      <c r="I175" s="104">
        <f t="shared" si="38"/>
        <v>0</v>
      </c>
    </row>
    <row r="176" spans="1:9" ht="13.5">
      <c r="A176" s="100" t="s">
        <v>133</v>
      </c>
      <c r="B176" s="101">
        <f t="shared" si="36"/>
        <v>7</v>
      </c>
      <c r="C176" s="102" t="s">
        <v>140</v>
      </c>
      <c r="D176" s="133">
        <v>1</v>
      </c>
      <c r="E176" s="134" t="s">
        <v>42</v>
      </c>
      <c r="F176" s="124"/>
      <c r="G176" s="124"/>
      <c r="H176" s="104">
        <f t="shared" si="37"/>
        <v>0</v>
      </c>
      <c r="I176" s="104">
        <f t="shared" si="38"/>
        <v>0</v>
      </c>
    </row>
    <row r="177" spans="1:9" ht="23.25">
      <c r="A177" s="100" t="s">
        <v>133</v>
      </c>
      <c r="B177" s="101">
        <f t="shared" si="36"/>
        <v>8</v>
      </c>
      <c r="C177" s="102" t="s">
        <v>141</v>
      </c>
      <c r="D177" s="133">
        <v>39</v>
      </c>
      <c r="E177" s="134" t="s">
        <v>42</v>
      </c>
      <c r="F177" s="124"/>
      <c r="G177" s="124"/>
      <c r="H177" s="104">
        <f t="shared" si="37"/>
        <v>0</v>
      </c>
      <c r="I177" s="104">
        <f t="shared" si="38"/>
        <v>0</v>
      </c>
    </row>
    <row r="178" spans="1:9" ht="23.25">
      <c r="A178" s="100" t="s">
        <v>133</v>
      </c>
      <c r="B178" s="101">
        <f t="shared" si="36"/>
        <v>9</v>
      </c>
      <c r="C178" s="102" t="s">
        <v>142</v>
      </c>
      <c r="D178" s="133">
        <v>10</v>
      </c>
      <c r="E178" s="134" t="s">
        <v>42</v>
      </c>
      <c r="F178" s="124"/>
      <c r="G178" s="124"/>
      <c r="H178" s="104">
        <f t="shared" si="37"/>
        <v>0</v>
      </c>
      <c r="I178" s="104">
        <f t="shared" si="38"/>
        <v>0</v>
      </c>
    </row>
    <row r="179" spans="1:9" ht="23.25">
      <c r="A179" s="100" t="s">
        <v>133</v>
      </c>
      <c r="B179" s="101">
        <f t="shared" si="36"/>
        <v>10</v>
      </c>
      <c r="C179" s="102" t="s">
        <v>143</v>
      </c>
      <c r="D179" s="133">
        <v>3</v>
      </c>
      <c r="E179" s="134" t="s">
        <v>42</v>
      </c>
      <c r="F179" s="124"/>
      <c r="G179" s="124"/>
      <c r="H179" s="104">
        <f t="shared" si="37"/>
        <v>0</v>
      </c>
      <c r="I179" s="104">
        <f t="shared" si="38"/>
        <v>0</v>
      </c>
    </row>
    <row r="180" spans="1:9" ht="23.25">
      <c r="A180" s="100" t="s">
        <v>133</v>
      </c>
      <c r="B180" s="101">
        <f t="shared" si="36"/>
        <v>11</v>
      </c>
      <c r="C180" s="102" t="s">
        <v>144</v>
      </c>
      <c r="D180" s="133">
        <v>7</v>
      </c>
      <c r="E180" s="134" t="s">
        <v>42</v>
      </c>
      <c r="F180" s="124"/>
      <c r="G180" s="124"/>
      <c r="H180" s="104">
        <f t="shared" si="37"/>
        <v>0</v>
      </c>
      <c r="I180" s="104">
        <f t="shared" si="38"/>
        <v>0</v>
      </c>
    </row>
    <row r="181" spans="1:9" ht="23.25">
      <c r="A181" s="100" t="s">
        <v>133</v>
      </c>
      <c r="B181" s="101">
        <f t="shared" si="36"/>
        <v>12</v>
      </c>
      <c r="C181" s="102" t="s">
        <v>145</v>
      </c>
      <c r="D181" s="133">
        <v>2</v>
      </c>
      <c r="E181" s="134" t="s">
        <v>42</v>
      </c>
      <c r="F181" s="124"/>
      <c r="G181" s="124"/>
      <c r="H181" s="104">
        <f t="shared" si="37"/>
        <v>0</v>
      </c>
      <c r="I181" s="104">
        <f t="shared" si="38"/>
        <v>0</v>
      </c>
    </row>
    <row r="182" spans="1:9" ht="23.25">
      <c r="A182" s="100" t="s">
        <v>133</v>
      </c>
      <c r="B182" s="101">
        <f t="shared" si="36"/>
        <v>13</v>
      </c>
      <c r="C182" s="102" t="s">
        <v>146</v>
      </c>
      <c r="D182" s="133">
        <v>3</v>
      </c>
      <c r="E182" s="134" t="s">
        <v>42</v>
      </c>
      <c r="F182" s="124"/>
      <c r="G182" s="124"/>
      <c r="H182" s="104">
        <f t="shared" si="37"/>
        <v>0</v>
      </c>
      <c r="I182" s="104">
        <f t="shared" si="38"/>
        <v>0</v>
      </c>
    </row>
    <row r="183" spans="1:9" ht="13.5">
      <c r="A183" s="100" t="s">
        <v>133</v>
      </c>
      <c r="B183" s="101">
        <f t="shared" si="36"/>
        <v>14</v>
      </c>
      <c r="C183" s="102" t="s">
        <v>147</v>
      </c>
      <c r="D183" s="133">
        <v>17</v>
      </c>
      <c r="E183" s="134" t="s">
        <v>42</v>
      </c>
      <c r="F183" s="124"/>
      <c r="G183" s="124"/>
      <c r="H183" s="104">
        <f t="shared" si="37"/>
        <v>0</v>
      </c>
      <c r="I183" s="104">
        <f t="shared" si="38"/>
        <v>0</v>
      </c>
    </row>
    <row r="184" spans="1:9" ht="13.5">
      <c r="A184" s="100" t="s">
        <v>133</v>
      </c>
      <c r="B184" s="101">
        <f t="shared" si="36"/>
        <v>15</v>
      </c>
      <c r="C184" s="102" t="s">
        <v>148</v>
      </c>
      <c r="D184" s="133">
        <v>22</v>
      </c>
      <c r="E184" s="134" t="s">
        <v>42</v>
      </c>
      <c r="F184" s="124"/>
      <c r="G184" s="124"/>
      <c r="H184" s="104">
        <f t="shared" si="37"/>
        <v>0</v>
      </c>
      <c r="I184" s="104">
        <f t="shared" si="38"/>
        <v>0</v>
      </c>
    </row>
    <row r="185" spans="1:9" ht="23.25">
      <c r="A185" s="100" t="s">
        <v>133</v>
      </c>
      <c r="B185" s="101">
        <f t="shared" si="36"/>
        <v>16</v>
      </c>
      <c r="C185" s="102" t="s">
        <v>149</v>
      </c>
      <c r="D185" s="133">
        <v>1</v>
      </c>
      <c r="E185" s="134" t="s">
        <v>42</v>
      </c>
      <c r="F185" s="124"/>
      <c r="G185" s="124"/>
      <c r="H185" s="104">
        <f t="shared" si="37"/>
        <v>0</v>
      </c>
      <c r="I185" s="104">
        <f t="shared" si="38"/>
        <v>0</v>
      </c>
    </row>
    <row r="186" spans="1:9" ht="23.25">
      <c r="A186" s="100" t="s">
        <v>133</v>
      </c>
      <c r="B186" s="101">
        <f t="shared" si="36"/>
        <v>17</v>
      </c>
      <c r="C186" s="102" t="s">
        <v>150</v>
      </c>
      <c r="D186" s="133">
        <v>1</v>
      </c>
      <c r="E186" s="134" t="s">
        <v>42</v>
      </c>
      <c r="F186" s="124"/>
      <c r="G186" s="124"/>
      <c r="H186" s="104">
        <f t="shared" si="37"/>
        <v>0</v>
      </c>
      <c r="I186" s="104">
        <f t="shared" si="38"/>
        <v>0</v>
      </c>
    </row>
    <row r="187" spans="1:9" ht="23.25">
      <c r="A187" s="100" t="s">
        <v>133</v>
      </c>
      <c r="B187" s="101">
        <f t="shared" si="36"/>
        <v>18</v>
      </c>
      <c r="C187" s="102" t="s">
        <v>151</v>
      </c>
      <c r="D187" s="133">
        <v>1</v>
      </c>
      <c r="E187" s="134" t="s">
        <v>42</v>
      </c>
      <c r="F187" s="124"/>
      <c r="G187" s="124"/>
      <c r="H187" s="104">
        <f t="shared" si="37"/>
        <v>0</v>
      </c>
      <c r="I187" s="104">
        <f t="shared" si="38"/>
        <v>0</v>
      </c>
    </row>
    <row r="188" spans="1:9" ht="23.25">
      <c r="A188" s="100" t="s">
        <v>133</v>
      </c>
      <c r="B188" s="101">
        <f t="shared" si="36"/>
        <v>19</v>
      </c>
      <c r="C188" s="102" t="s">
        <v>152</v>
      </c>
      <c r="D188" s="109">
        <v>2</v>
      </c>
      <c r="E188" s="110" t="s">
        <v>42</v>
      </c>
      <c r="F188" s="111"/>
      <c r="G188" s="124"/>
      <c r="H188" s="104">
        <f t="shared" si="37"/>
        <v>0</v>
      </c>
      <c r="I188" s="104">
        <f t="shared" si="38"/>
        <v>0</v>
      </c>
    </row>
    <row r="189" spans="1:9" ht="13.5">
      <c r="A189" s="100" t="s">
        <v>133</v>
      </c>
      <c r="B189" s="101">
        <f t="shared" si="36"/>
        <v>20</v>
      </c>
      <c r="C189" s="105" t="s">
        <v>153</v>
      </c>
      <c r="D189" s="109">
        <v>2</v>
      </c>
      <c r="E189" s="110" t="s">
        <v>42</v>
      </c>
      <c r="F189" s="111"/>
      <c r="G189" s="124"/>
      <c r="H189" s="104">
        <f t="shared" si="37"/>
        <v>0</v>
      </c>
      <c r="I189" s="104">
        <f t="shared" si="38"/>
        <v>0</v>
      </c>
    </row>
    <row r="190" spans="1:9" ht="23.25">
      <c r="A190" s="100" t="s">
        <v>133</v>
      </c>
      <c r="B190" s="101">
        <f t="shared" si="36"/>
        <v>21</v>
      </c>
      <c r="C190" s="105" t="s">
        <v>154</v>
      </c>
      <c r="D190" s="109">
        <v>6</v>
      </c>
      <c r="E190" s="110" t="s">
        <v>42</v>
      </c>
      <c r="F190" s="111"/>
      <c r="G190" s="124"/>
      <c r="H190" s="104">
        <f t="shared" si="37"/>
        <v>0</v>
      </c>
      <c r="I190" s="104">
        <f t="shared" si="38"/>
        <v>0</v>
      </c>
    </row>
    <row r="191" spans="1:9" ht="13.5">
      <c r="A191" s="100" t="s">
        <v>133</v>
      </c>
      <c r="B191" s="101">
        <f t="shared" si="36"/>
        <v>22</v>
      </c>
      <c r="C191" s="105" t="s">
        <v>155</v>
      </c>
      <c r="D191" s="109">
        <v>2</v>
      </c>
      <c r="E191" s="110" t="s">
        <v>42</v>
      </c>
      <c r="F191" s="111"/>
      <c r="G191" s="124"/>
      <c r="H191" s="104">
        <f t="shared" si="37"/>
        <v>0</v>
      </c>
      <c r="I191" s="104">
        <f t="shared" si="38"/>
        <v>0</v>
      </c>
    </row>
    <row r="192" spans="1:9" ht="13.5">
      <c r="A192" s="100"/>
      <c r="B192" s="101"/>
      <c r="C192" s="112"/>
      <c r="D192" s="113"/>
      <c r="E192" s="114"/>
      <c r="F192" s="116"/>
      <c r="G192" s="116"/>
      <c r="H192" s="117"/>
      <c r="I192" s="117"/>
    </row>
    <row r="193" spans="1:47" s="16" customFormat="1" ht="13.5">
      <c r="A193" s="100"/>
      <c r="B193" s="101"/>
      <c r="C193" s="118" t="s">
        <v>156</v>
      </c>
      <c r="D193" s="119"/>
      <c r="E193" s="120"/>
      <c r="F193" s="121"/>
      <c r="G193" s="121"/>
      <c r="H193" s="122"/>
      <c r="I193" s="122">
        <f>SUM(I169:I192)</f>
        <v>0</v>
      </c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</row>
    <row r="194" spans="1:9" ht="13.5">
      <c r="A194" s="100"/>
      <c r="B194" s="101"/>
      <c r="C194" s="96"/>
      <c r="D194" s="90"/>
      <c r="E194" s="91"/>
      <c r="F194" s="97"/>
      <c r="G194" s="98"/>
      <c r="H194" s="99"/>
      <c r="I194" s="99"/>
    </row>
    <row r="195" spans="1:47" s="16" customFormat="1" ht="13.5">
      <c r="A195" s="100"/>
      <c r="B195" s="101"/>
      <c r="C195" s="96" t="s">
        <v>157</v>
      </c>
      <c r="D195" s="90"/>
      <c r="E195" s="91"/>
      <c r="F195" s="97"/>
      <c r="G195" s="98"/>
      <c r="H195" s="99"/>
      <c r="I195" s="99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</row>
    <row r="196" spans="1:47" s="170" customFormat="1" ht="34.5">
      <c r="A196" s="100" t="s">
        <v>158</v>
      </c>
      <c r="B196" s="101">
        <f aca="true" t="shared" si="39" ref="B196:B197">B195+1</f>
        <v>1</v>
      </c>
      <c r="C196" s="102" t="s">
        <v>159</v>
      </c>
      <c r="D196" s="90">
        <v>1018</v>
      </c>
      <c r="E196" s="168" t="s">
        <v>37</v>
      </c>
      <c r="F196" s="103"/>
      <c r="G196" s="103"/>
      <c r="H196" s="104">
        <f aca="true" t="shared" si="40" ref="H196:H197">SUM(F196:G196)</f>
        <v>0</v>
      </c>
      <c r="I196" s="104">
        <f aca="true" t="shared" si="41" ref="I196:I197">H196*D196</f>
        <v>0</v>
      </c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</row>
    <row r="197" spans="1:47" s="16" customFormat="1" ht="36">
      <c r="A197" s="100" t="s">
        <v>158</v>
      </c>
      <c r="B197" s="101">
        <f t="shared" si="39"/>
        <v>2</v>
      </c>
      <c r="C197" s="105" t="s">
        <v>160</v>
      </c>
      <c r="D197" s="106">
        <v>58</v>
      </c>
      <c r="E197" s="107" t="s">
        <v>37</v>
      </c>
      <c r="F197" s="103"/>
      <c r="G197" s="124"/>
      <c r="H197" s="104">
        <f t="shared" si="40"/>
        <v>0</v>
      </c>
      <c r="I197" s="104">
        <f t="shared" si="41"/>
        <v>0</v>
      </c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</row>
    <row r="198" spans="1:47" ht="13.5">
      <c r="A198" s="100"/>
      <c r="B198" s="101"/>
      <c r="C198" s="96"/>
      <c r="D198" s="90"/>
      <c r="E198" s="91"/>
      <c r="F198" s="97"/>
      <c r="G198" s="98"/>
      <c r="H198" s="99"/>
      <c r="I198" s="99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</row>
    <row r="199" spans="1:47" ht="90.75">
      <c r="A199" s="100" t="s">
        <v>158</v>
      </c>
      <c r="B199" s="101">
        <f>B197+1</f>
        <v>3</v>
      </c>
      <c r="C199" s="102" t="s">
        <v>161</v>
      </c>
      <c r="D199" s="133">
        <v>55</v>
      </c>
      <c r="E199" s="134" t="s">
        <v>42</v>
      </c>
      <c r="F199" s="103"/>
      <c r="G199" s="124"/>
      <c r="H199" s="104">
        <f aca="true" t="shared" si="42" ref="H199:H200">SUM(F199:G199)</f>
        <v>0</v>
      </c>
      <c r="I199" s="104">
        <f aca="true" t="shared" si="43" ref="I199:I200">H199*D199</f>
        <v>0</v>
      </c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</row>
    <row r="200" spans="1:47" ht="13.5">
      <c r="A200" s="100" t="s">
        <v>158</v>
      </c>
      <c r="B200" s="101">
        <f>B199+1</f>
        <v>4</v>
      </c>
      <c r="C200" s="102" t="s">
        <v>162</v>
      </c>
      <c r="D200" s="133">
        <v>1</v>
      </c>
      <c r="E200" s="134" t="s">
        <v>47</v>
      </c>
      <c r="F200" s="103"/>
      <c r="G200" s="124"/>
      <c r="H200" s="104">
        <f t="shared" si="42"/>
        <v>0</v>
      </c>
      <c r="I200" s="104">
        <f t="shared" si="43"/>
        <v>0</v>
      </c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</row>
    <row r="201" spans="1:47" ht="13.5">
      <c r="A201" s="100"/>
      <c r="B201" s="101"/>
      <c r="C201" s="102"/>
      <c r="D201" s="133"/>
      <c r="E201" s="134"/>
      <c r="F201" s="136"/>
      <c r="G201" s="141"/>
      <c r="H201" s="104"/>
      <c r="I201" s="104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</row>
    <row r="202" spans="1:47" ht="36">
      <c r="A202" s="100"/>
      <c r="B202" s="101"/>
      <c r="C202" s="102" t="s">
        <v>163</v>
      </c>
      <c r="D202" s="90">
        <v>4250</v>
      </c>
      <c r="E202" s="91" t="s">
        <v>35</v>
      </c>
      <c r="F202" s="136"/>
      <c r="G202" s="141"/>
      <c r="H202" s="104"/>
      <c r="I202" s="104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</row>
    <row r="203" spans="1:47" ht="13.5">
      <c r="A203" s="100" t="s">
        <v>158</v>
      </c>
      <c r="B203" s="101">
        <f>B200+1</f>
        <v>5</v>
      </c>
      <c r="C203" s="102" t="s">
        <v>164</v>
      </c>
      <c r="D203" s="90">
        <v>677</v>
      </c>
      <c r="E203" s="91" t="s">
        <v>42</v>
      </c>
      <c r="F203" s="103"/>
      <c r="G203" s="124"/>
      <c r="H203" s="104">
        <f aca="true" t="shared" si="44" ref="H203:H212">SUM(F203:G203)</f>
        <v>0</v>
      </c>
      <c r="I203" s="104">
        <f aca="true" t="shared" si="45" ref="I203:I212">H203*D203</f>
        <v>0</v>
      </c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</row>
    <row r="204" spans="1:47" ht="13.5">
      <c r="A204" s="100" t="s">
        <v>158</v>
      </c>
      <c r="B204" s="101">
        <f aca="true" t="shared" si="46" ref="B204:B212">B203+1</f>
        <v>6</v>
      </c>
      <c r="C204" s="102" t="s">
        <v>165</v>
      </c>
      <c r="D204" s="90">
        <v>284</v>
      </c>
      <c r="E204" s="91" t="s">
        <v>42</v>
      </c>
      <c r="F204" s="103"/>
      <c r="G204" s="124"/>
      <c r="H204" s="104">
        <f t="shared" si="44"/>
        <v>0</v>
      </c>
      <c r="I204" s="104">
        <f t="shared" si="45"/>
        <v>0</v>
      </c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</row>
    <row r="205" spans="1:47" ht="13.5">
      <c r="A205" s="100" t="s">
        <v>158</v>
      </c>
      <c r="B205" s="101">
        <f t="shared" si="46"/>
        <v>7</v>
      </c>
      <c r="C205" s="102" t="s">
        <v>166</v>
      </c>
      <c r="D205" s="90">
        <v>179</v>
      </c>
      <c r="E205" s="91" t="s">
        <v>42</v>
      </c>
      <c r="F205" s="103"/>
      <c r="G205" s="124"/>
      <c r="H205" s="104">
        <f t="shared" si="44"/>
        <v>0</v>
      </c>
      <c r="I205" s="104">
        <f t="shared" si="45"/>
        <v>0</v>
      </c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</row>
    <row r="206" spans="1:47" ht="13.5">
      <c r="A206" s="100" t="s">
        <v>158</v>
      </c>
      <c r="B206" s="101">
        <f t="shared" si="46"/>
        <v>8</v>
      </c>
      <c r="C206" s="102" t="s">
        <v>167</v>
      </c>
      <c r="D206" s="90">
        <v>277</v>
      </c>
      <c r="E206" s="91" t="s">
        <v>42</v>
      </c>
      <c r="F206" s="103"/>
      <c r="G206" s="124"/>
      <c r="H206" s="104">
        <f t="shared" si="44"/>
        <v>0</v>
      </c>
      <c r="I206" s="104">
        <f t="shared" si="45"/>
        <v>0</v>
      </c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</row>
    <row r="207" spans="1:47" ht="13.5">
      <c r="A207" s="100" t="s">
        <v>158</v>
      </c>
      <c r="B207" s="101">
        <f t="shared" si="46"/>
        <v>9</v>
      </c>
      <c r="C207" s="102" t="s">
        <v>168</v>
      </c>
      <c r="D207" s="90">
        <v>1646</v>
      </c>
      <c r="E207" s="91" t="s">
        <v>42</v>
      </c>
      <c r="F207" s="103"/>
      <c r="G207" s="124"/>
      <c r="H207" s="104">
        <f t="shared" si="44"/>
        <v>0</v>
      </c>
      <c r="I207" s="104">
        <f t="shared" si="45"/>
        <v>0</v>
      </c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</row>
    <row r="208" spans="1:47" ht="13.5">
      <c r="A208" s="100" t="s">
        <v>158</v>
      </c>
      <c r="B208" s="101">
        <f t="shared" si="46"/>
        <v>10</v>
      </c>
      <c r="C208" s="102" t="s">
        <v>169</v>
      </c>
      <c r="D208" s="90">
        <v>689</v>
      </c>
      <c r="E208" s="91" t="s">
        <v>42</v>
      </c>
      <c r="F208" s="103"/>
      <c r="G208" s="124"/>
      <c r="H208" s="104">
        <f t="shared" si="44"/>
        <v>0</v>
      </c>
      <c r="I208" s="104">
        <f t="shared" si="45"/>
        <v>0</v>
      </c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</row>
    <row r="209" spans="1:47" ht="13.5">
      <c r="A209" s="100" t="s">
        <v>158</v>
      </c>
      <c r="B209" s="101">
        <f t="shared" si="46"/>
        <v>11</v>
      </c>
      <c r="C209" s="102" t="s">
        <v>170</v>
      </c>
      <c r="D209" s="90">
        <v>665</v>
      </c>
      <c r="E209" s="91" t="s">
        <v>42</v>
      </c>
      <c r="F209" s="103"/>
      <c r="G209" s="124"/>
      <c r="H209" s="104">
        <f t="shared" si="44"/>
        <v>0</v>
      </c>
      <c r="I209" s="104">
        <f t="shared" si="45"/>
        <v>0</v>
      </c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</row>
    <row r="210" spans="1:47" ht="13.5">
      <c r="A210" s="100" t="s">
        <v>158</v>
      </c>
      <c r="B210" s="101">
        <f t="shared" si="46"/>
        <v>12</v>
      </c>
      <c r="C210" s="102" t="s">
        <v>171</v>
      </c>
      <c r="D210" s="90">
        <v>746</v>
      </c>
      <c r="E210" s="91" t="s">
        <v>42</v>
      </c>
      <c r="F210" s="103"/>
      <c r="G210" s="124"/>
      <c r="H210" s="104">
        <f t="shared" si="44"/>
        <v>0</v>
      </c>
      <c r="I210" s="104">
        <f t="shared" si="45"/>
        <v>0</v>
      </c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</row>
    <row r="211" spans="1:47" ht="13.5">
      <c r="A211" s="100" t="s">
        <v>158</v>
      </c>
      <c r="B211" s="101">
        <f t="shared" si="46"/>
        <v>13</v>
      </c>
      <c r="C211" s="102" t="s">
        <v>172</v>
      </c>
      <c r="D211" s="90">
        <v>334</v>
      </c>
      <c r="E211" s="91" t="s">
        <v>42</v>
      </c>
      <c r="F211" s="103"/>
      <c r="G211" s="124"/>
      <c r="H211" s="104">
        <f t="shared" si="44"/>
        <v>0</v>
      </c>
      <c r="I211" s="104">
        <f t="shared" si="45"/>
        <v>0</v>
      </c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</row>
    <row r="212" spans="1:47" ht="13.5">
      <c r="A212" s="100" t="s">
        <v>158</v>
      </c>
      <c r="B212" s="101">
        <f t="shared" si="46"/>
        <v>14</v>
      </c>
      <c r="C212" s="102" t="s">
        <v>173</v>
      </c>
      <c r="D212" s="90">
        <v>22</v>
      </c>
      <c r="E212" s="91" t="s">
        <v>42</v>
      </c>
      <c r="F212" s="103"/>
      <c r="G212" s="124"/>
      <c r="H212" s="104">
        <f t="shared" si="44"/>
        <v>0</v>
      </c>
      <c r="I212" s="104">
        <f t="shared" si="45"/>
        <v>0</v>
      </c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</row>
    <row r="213" spans="1:47" ht="13.5">
      <c r="A213" s="100"/>
      <c r="B213" s="101"/>
      <c r="C213" s="102"/>
      <c r="D213" s="90"/>
      <c r="E213" s="91"/>
      <c r="F213" s="136"/>
      <c r="G213" s="141"/>
      <c r="H213" s="104"/>
      <c r="I213" s="104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</row>
    <row r="214" spans="1:47" ht="24.75">
      <c r="A214" s="100"/>
      <c r="B214" s="101"/>
      <c r="C214" s="102" t="s">
        <v>174</v>
      </c>
      <c r="D214" s="90">
        <v>1017</v>
      </c>
      <c r="E214" s="91" t="s">
        <v>35</v>
      </c>
      <c r="F214" s="136"/>
      <c r="G214" s="141"/>
      <c r="H214" s="104"/>
      <c r="I214" s="104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</row>
    <row r="215" spans="1:47" ht="13.5">
      <c r="A215" s="100" t="s">
        <v>158</v>
      </c>
      <c r="B215" s="101">
        <f>B212+1</f>
        <v>15</v>
      </c>
      <c r="C215" s="171" t="s">
        <v>175</v>
      </c>
      <c r="D215" s="90">
        <v>525</v>
      </c>
      <c r="E215" s="172" t="s">
        <v>42</v>
      </c>
      <c r="F215" s="103"/>
      <c r="G215" s="124"/>
      <c r="H215" s="104">
        <f aca="true" t="shared" si="47" ref="H215:H240">SUM(F215:G215)</f>
        <v>0</v>
      </c>
      <c r="I215" s="104">
        <f aca="true" t="shared" si="48" ref="I215:I240">H215*D215</f>
        <v>0</v>
      </c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</row>
    <row r="216" spans="1:47" ht="13.5">
      <c r="A216" s="100" t="s">
        <v>158</v>
      </c>
      <c r="B216" s="101">
        <f aca="true" t="shared" si="49" ref="B216:B240">B215+1</f>
        <v>16</v>
      </c>
      <c r="C216" s="171" t="s">
        <v>176</v>
      </c>
      <c r="D216" s="90">
        <v>135</v>
      </c>
      <c r="E216" s="172" t="s">
        <v>42</v>
      </c>
      <c r="F216" s="103"/>
      <c r="G216" s="124"/>
      <c r="H216" s="104">
        <f t="shared" si="47"/>
        <v>0</v>
      </c>
      <c r="I216" s="104">
        <f t="shared" si="48"/>
        <v>0</v>
      </c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</row>
    <row r="217" spans="1:47" ht="13.5">
      <c r="A217" s="100" t="s">
        <v>158</v>
      </c>
      <c r="B217" s="101">
        <f t="shared" si="49"/>
        <v>17</v>
      </c>
      <c r="C217" s="171" t="s">
        <v>177</v>
      </c>
      <c r="D217" s="90">
        <v>152</v>
      </c>
      <c r="E217" s="172" t="s">
        <v>42</v>
      </c>
      <c r="F217" s="103"/>
      <c r="G217" s="124"/>
      <c r="H217" s="104">
        <f t="shared" si="47"/>
        <v>0</v>
      </c>
      <c r="I217" s="104">
        <f t="shared" si="48"/>
        <v>0</v>
      </c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</row>
    <row r="218" spans="1:47" ht="13.5">
      <c r="A218" s="100" t="s">
        <v>158</v>
      </c>
      <c r="B218" s="101">
        <f t="shared" si="49"/>
        <v>18</v>
      </c>
      <c r="C218" s="171" t="s">
        <v>178</v>
      </c>
      <c r="D218" s="90">
        <v>86</v>
      </c>
      <c r="E218" s="172" t="s">
        <v>42</v>
      </c>
      <c r="F218" s="103"/>
      <c r="G218" s="124"/>
      <c r="H218" s="104">
        <f t="shared" si="47"/>
        <v>0</v>
      </c>
      <c r="I218" s="104">
        <f t="shared" si="48"/>
        <v>0</v>
      </c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</row>
    <row r="219" spans="1:47" ht="13.5">
      <c r="A219" s="100" t="s">
        <v>158</v>
      </c>
      <c r="B219" s="101">
        <f t="shared" si="49"/>
        <v>19</v>
      </c>
      <c r="C219" s="171" t="s">
        <v>179</v>
      </c>
      <c r="D219" s="90">
        <v>523</v>
      </c>
      <c r="E219" s="172" t="s">
        <v>42</v>
      </c>
      <c r="F219" s="103"/>
      <c r="G219" s="124"/>
      <c r="H219" s="104">
        <f t="shared" si="47"/>
        <v>0</v>
      </c>
      <c r="I219" s="104">
        <f t="shared" si="48"/>
        <v>0</v>
      </c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</row>
    <row r="220" spans="1:47" ht="13.5">
      <c r="A220" s="100" t="s">
        <v>158</v>
      </c>
      <c r="B220" s="101">
        <f t="shared" si="49"/>
        <v>20</v>
      </c>
      <c r="C220" s="171" t="s">
        <v>180</v>
      </c>
      <c r="D220" s="90">
        <v>109</v>
      </c>
      <c r="E220" s="172" t="s">
        <v>42</v>
      </c>
      <c r="F220" s="103"/>
      <c r="G220" s="124"/>
      <c r="H220" s="104">
        <f t="shared" si="47"/>
        <v>0</v>
      </c>
      <c r="I220" s="104">
        <f t="shared" si="48"/>
        <v>0</v>
      </c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</row>
    <row r="221" spans="1:47" ht="13.5">
      <c r="A221" s="100" t="s">
        <v>158</v>
      </c>
      <c r="B221" s="101">
        <f t="shared" si="49"/>
        <v>21</v>
      </c>
      <c r="C221" s="171" t="s">
        <v>181</v>
      </c>
      <c r="D221" s="90">
        <v>48</v>
      </c>
      <c r="E221" s="172" t="s">
        <v>42</v>
      </c>
      <c r="F221" s="103"/>
      <c r="G221" s="124"/>
      <c r="H221" s="104">
        <f t="shared" si="47"/>
        <v>0</v>
      </c>
      <c r="I221" s="104">
        <f t="shared" si="48"/>
        <v>0</v>
      </c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</row>
    <row r="222" spans="1:47" ht="13.5">
      <c r="A222" s="100" t="s">
        <v>158</v>
      </c>
      <c r="B222" s="101">
        <f t="shared" si="49"/>
        <v>22</v>
      </c>
      <c r="C222" s="171" t="s">
        <v>182</v>
      </c>
      <c r="D222" s="90">
        <v>114</v>
      </c>
      <c r="E222" s="172" t="s">
        <v>42</v>
      </c>
      <c r="F222" s="103"/>
      <c r="G222" s="124"/>
      <c r="H222" s="104">
        <f t="shared" si="47"/>
        <v>0</v>
      </c>
      <c r="I222" s="104">
        <f t="shared" si="48"/>
        <v>0</v>
      </c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</row>
    <row r="223" spans="1:47" ht="13.5">
      <c r="A223" s="100" t="s">
        <v>158</v>
      </c>
      <c r="B223" s="101">
        <f t="shared" si="49"/>
        <v>23</v>
      </c>
      <c r="C223" s="173" t="s">
        <v>183</v>
      </c>
      <c r="D223" s="90">
        <v>60</v>
      </c>
      <c r="E223" s="172" t="s">
        <v>42</v>
      </c>
      <c r="F223" s="103"/>
      <c r="G223" s="124"/>
      <c r="H223" s="104">
        <f t="shared" si="47"/>
        <v>0</v>
      </c>
      <c r="I223" s="104">
        <f t="shared" si="48"/>
        <v>0</v>
      </c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</row>
    <row r="224" spans="1:47" ht="13.5">
      <c r="A224" s="100" t="s">
        <v>158</v>
      </c>
      <c r="B224" s="101">
        <f t="shared" si="49"/>
        <v>24</v>
      </c>
      <c r="C224" s="171" t="s">
        <v>184</v>
      </c>
      <c r="D224" s="90">
        <v>70</v>
      </c>
      <c r="E224" s="172" t="s">
        <v>42</v>
      </c>
      <c r="F224" s="103"/>
      <c r="G224" s="124"/>
      <c r="H224" s="104">
        <f t="shared" si="47"/>
        <v>0</v>
      </c>
      <c r="I224" s="104">
        <f t="shared" si="48"/>
        <v>0</v>
      </c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</row>
    <row r="225" spans="1:47" ht="13.5">
      <c r="A225" s="100" t="s">
        <v>158</v>
      </c>
      <c r="B225" s="101">
        <f t="shared" si="49"/>
        <v>25</v>
      </c>
      <c r="C225" s="173" t="s">
        <v>185</v>
      </c>
      <c r="D225" s="90">
        <v>112</v>
      </c>
      <c r="E225" s="172" t="s">
        <v>42</v>
      </c>
      <c r="F225" s="103"/>
      <c r="G225" s="124"/>
      <c r="H225" s="104">
        <f t="shared" si="47"/>
        <v>0</v>
      </c>
      <c r="I225" s="104">
        <f t="shared" si="48"/>
        <v>0</v>
      </c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</row>
    <row r="226" spans="1:47" ht="13.5">
      <c r="A226" s="100" t="s">
        <v>158</v>
      </c>
      <c r="B226" s="101">
        <f t="shared" si="49"/>
        <v>26</v>
      </c>
      <c r="C226" s="171" t="s">
        <v>186</v>
      </c>
      <c r="D226" s="90">
        <v>33</v>
      </c>
      <c r="E226" s="172" t="s">
        <v>42</v>
      </c>
      <c r="F226" s="103"/>
      <c r="G226" s="124"/>
      <c r="H226" s="104">
        <f t="shared" si="47"/>
        <v>0</v>
      </c>
      <c r="I226" s="104">
        <f t="shared" si="48"/>
        <v>0</v>
      </c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</row>
    <row r="227" spans="1:47" ht="13.5">
      <c r="A227" s="100" t="s">
        <v>158</v>
      </c>
      <c r="B227" s="101">
        <f t="shared" si="49"/>
        <v>27</v>
      </c>
      <c r="C227" s="171" t="s">
        <v>187</v>
      </c>
      <c r="D227" s="90">
        <v>73</v>
      </c>
      <c r="E227" s="172" t="s">
        <v>42</v>
      </c>
      <c r="F227" s="103"/>
      <c r="G227" s="124"/>
      <c r="H227" s="104">
        <f t="shared" si="47"/>
        <v>0</v>
      </c>
      <c r="I227" s="104">
        <f t="shared" si="48"/>
        <v>0</v>
      </c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</row>
    <row r="228" spans="1:47" ht="13.5">
      <c r="A228" s="100" t="s">
        <v>158</v>
      </c>
      <c r="B228" s="101">
        <f t="shared" si="49"/>
        <v>28</v>
      </c>
      <c r="C228" s="173" t="s">
        <v>188</v>
      </c>
      <c r="D228" s="90">
        <v>97</v>
      </c>
      <c r="E228" s="172" t="s">
        <v>42</v>
      </c>
      <c r="F228" s="103"/>
      <c r="G228" s="124"/>
      <c r="H228" s="104">
        <f t="shared" si="47"/>
        <v>0</v>
      </c>
      <c r="I228" s="104">
        <f t="shared" si="48"/>
        <v>0</v>
      </c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</row>
    <row r="229" spans="1:47" ht="13.5">
      <c r="A229" s="100" t="s">
        <v>158</v>
      </c>
      <c r="B229" s="101">
        <f t="shared" si="49"/>
        <v>29</v>
      </c>
      <c r="C229" s="171" t="s">
        <v>189</v>
      </c>
      <c r="D229" s="90">
        <v>82</v>
      </c>
      <c r="E229" s="172" t="s">
        <v>42</v>
      </c>
      <c r="F229" s="103"/>
      <c r="G229" s="124"/>
      <c r="H229" s="104">
        <f t="shared" si="47"/>
        <v>0</v>
      </c>
      <c r="I229" s="104">
        <f t="shared" si="48"/>
        <v>0</v>
      </c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</row>
    <row r="230" spans="1:47" ht="13.5">
      <c r="A230" s="100" t="s">
        <v>158</v>
      </c>
      <c r="B230" s="101">
        <f t="shared" si="49"/>
        <v>30</v>
      </c>
      <c r="C230" s="171" t="s">
        <v>190</v>
      </c>
      <c r="D230" s="90">
        <v>138</v>
      </c>
      <c r="E230" s="172" t="s">
        <v>42</v>
      </c>
      <c r="F230" s="103"/>
      <c r="G230" s="124"/>
      <c r="H230" s="104">
        <f t="shared" si="47"/>
        <v>0</v>
      </c>
      <c r="I230" s="104">
        <f t="shared" si="48"/>
        <v>0</v>
      </c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</row>
    <row r="231" spans="1:47" ht="13.5">
      <c r="A231" s="100" t="s">
        <v>158</v>
      </c>
      <c r="B231" s="101">
        <f t="shared" si="49"/>
        <v>31</v>
      </c>
      <c r="C231" s="171" t="s">
        <v>191</v>
      </c>
      <c r="D231" s="90">
        <v>58</v>
      </c>
      <c r="E231" s="172" t="s">
        <v>42</v>
      </c>
      <c r="F231" s="103"/>
      <c r="G231" s="124"/>
      <c r="H231" s="104">
        <f t="shared" si="47"/>
        <v>0</v>
      </c>
      <c r="I231" s="104">
        <f t="shared" si="48"/>
        <v>0</v>
      </c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</row>
    <row r="232" spans="1:47" ht="13.5">
      <c r="A232" s="100" t="s">
        <v>158</v>
      </c>
      <c r="B232" s="101">
        <f t="shared" si="49"/>
        <v>32</v>
      </c>
      <c r="C232" s="171" t="s">
        <v>192</v>
      </c>
      <c r="D232" s="90">
        <v>41</v>
      </c>
      <c r="E232" s="172" t="s">
        <v>42</v>
      </c>
      <c r="F232" s="103"/>
      <c r="G232" s="124"/>
      <c r="H232" s="104">
        <f t="shared" si="47"/>
        <v>0</v>
      </c>
      <c r="I232" s="104">
        <f t="shared" si="48"/>
        <v>0</v>
      </c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</row>
    <row r="233" spans="1:47" ht="13.5">
      <c r="A233" s="100" t="s">
        <v>158</v>
      </c>
      <c r="B233" s="101">
        <f t="shared" si="49"/>
        <v>33</v>
      </c>
      <c r="C233" s="171" t="s">
        <v>193</v>
      </c>
      <c r="D233" s="90">
        <v>15</v>
      </c>
      <c r="E233" s="172" t="s">
        <v>42</v>
      </c>
      <c r="F233" s="103"/>
      <c r="G233" s="124"/>
      <c r="H233" s="104">
        <f t="shared" si="47"/>
        <v>0</v>
      </c>
      <c r="I233" s="104">
        <f t="shared" si="48"/>
        <v>0</v>
      </c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</row>
    <row r="234" spans="1:47" ht="13.5">
      <c r="A234" s="100" t="s">
        <v>158</v>
      </c>
      <c r="B234" s="101">
        <f t="shared" si="49"/>
        <v>34</v>
      </c>
      <c r="C234" s="171" t="s">
        <v>194</v>
      </c>
      <c r="D234" s="90">
        <v>506</v>
      </c>
      <c r="E234" s="172" t="s">
        <v>42</v>
      </c>
      <c r="F234" s="103"/>
      <c r="G234" s="124"/>
      <c r="H234" s="104">
        <f t="shared" si="47"/>
        <v>0</v>
      </c>
      <c r="I234" s="104">
        <f t="shared" si="48"/>
        <v>0</v>
      </c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</row>
    <row r="235" spans="1:47" ht="13.5">
      <c r="A235" s="100" t="s">
        <v>158</v>
      </c>
      <c r="B235" s="101">
        <f t="shared" si="49"/>
        <v>35</v>
      </c>
      <c r="C235" s="173" t="s">
        <v>195</v>
      </c>
      <c r="D235" s="90">
        <v>163</v>
      </c>
      <c r="E235" s="172" t="s">
        <v>42</v>
      </c>
      <c r="F235" s="103"/>
      <c r="G235" s="124"/>
      <c r="H235" s="104">
        <f t="shared" si="47"/>
        <v>0</v>
      </c>
      <c r="I235" s="104">
        <f t="shared" si="48"/>
        <v>0</v>
      </c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</row>
    <row r="236" spans="1:47" ht="13.5">
      <c r="A236" s="100" t="s">
        <v>158</v>
      </c>
      <c r="B236" s="101">
        <f t="shared" si="49"/>
        <v>36</v>
      </c>
      <c r="C236" s="171" t="s">
        <v>196</v>
      </c>
      <c r="D236" s="90">
        <v>48</v>
      </c>
      <c r="E236" s="172" t="s">
        <v>42</v>
      </c>
      <c r="F236" s="103"/>
      <c r="G236" s="124"/>
      <c r="H236" s="104">
        <f t="shared" si="47"/>
        <v>0</v>
      </c>
      <c r="I236" s="104">
        <f t="shared" si="48"/>
        <v>0</v>
      </c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</row>
    <row r="237" spans="1:47" ht="13.5">
      <c r="A237" s="100" t="s">
        <v>158</v>
      </c>
      <c r="B237" s="101">
        <f t="shared" si="49"/>
        <v>37</v>
      </c>
      <c r="C237" s="171" t="s">
        <v>197</v>
      </c>
      <c r="D237" s="90">
        <v>33</v>
      </c>
      <c r="E237" s="172" t="s">
        <v>42</v>
      </c>
      <c r="F237" s="103"/>
      <c r="G237" s="124"/>
      <c r="H237" s="104">
        <f t="shared" si="47"/>
        <v>0</v>
      </c>
      <c r="I237" s="104">
        <f t="shared" si="48"/>
        <v>0</v>
      </c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</row>
    <row r="238" spans="1:47" ht="13.5">
      <c r="A238" s="100" t="s">
        <v>158</v>
      </c>
      <c r="B238" s="101">
        <f t="shared" si="49"/>
        <v>38</v>
      </c>
      <c r="C238" s="171" t="s">
        <v>198</v>
      </c>
      <c r="D238" s="90">
        <v>50</v>
      </c>
      <c r="E238" s="172" t="s">
        <v>42</v>
      </c>
      <c r="F238" s="103"/>
      <c r="G238" s="124"/>
      <c r="H238" s="104">
        <f t="shared" si="47"/>
        <v>0</v>
      </c>
      <c r="I238" s="104">
        <f t="shared" si="48"/>
        <v>0</v>
      </c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</row>
    <row r="239" spans="1:47" ht="13.5">
      <c r="A239" s="100" t="s">
        <v>158</v>
      </c>
      <c r="B239" s="101">
        <f t="shared" si="49"/>
        <v>39</v>
      </c>
      <c r="C239" s="171" t="s">
        <v>199</v>
      </c>
      <c r="D239" s="90">
        <v>17</v>
      </c>
      <c r="E239" s="172" t="s">
        <v>42</v>
      </c>
      <c r="F239" s="103"/>
      <c r="G239" s="124"/>
      <c r="H239" s="104">
        <f t="shared" si="47"/>
        <v>0</v>
      </c>
      <c r="I239" s="104">
        <f t="shared" si="48"/>
        <v>0</v>
      </c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</row>
    <row r="240" spans="1:47" ht="13.5">
      <c r="A240" s="100" t="s">
        <v>158</v>
      </c>
      <c r="B240" s="101">
        <f t="shared" si="49"/>
        <v>40</v>
      </c>
      <c r="C240" s="171" t="s">
        <v>200</v>
      </c>
      <c r="D240" s="90">
        <v>34</v>
      </c>
      <c r="E240" s="172" t="s">
        <v>42</v>
      </c>
      <c r="F240" s="103"/>
      <c r="G240" s="124"/>
      <c r="H240" s="104">
        <f t="shared" si="47"/>
        <v>0</v>
      </c>
      <c r="I240" s="104">
        <f t="shared" si="48"/>
        <v>0</v>
      </c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</row>
    <row r="241" spans="1:47" ht="13.5">
      <c r="A241" s="100"/>
      <c r="B241" s="101"/>
      <c r="C241" s="174" t="s">
        <v>201</v>
      </c>
      <c r="D241" s="90"/>
      <c r="E241" s="173"/>
      <c r="F241" s="136"/>
      <c r="G241" s="141"/>
      <c r="H241" s="104"/>
      <c r="I241" s="104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</row>
    <row r="242" spans="1:47" ht="13.5">
      <c r="A242" s="100" t="s">
        <v>158</v>
      </c>
      <c r="B242" s="101">
        <f>B240+1</f>
        <v>41</v>
      </c>
      <c r="C242" s="173" t="s">
        <v>202</v>
      </c>
      <c r="D242" s="90">
        <v>200</v>
      </c>
      <c r="E242" s="175" t="s">
        <v>42</v>
      </c>
      <c r="F242" s="103"/>
      <c r="G242" s="124"/>
      <c r="H242" s="104">
        <f aca="true" t="shared" si="50" ref="H242:H248">SUM(F242:G242)</f>
        <v>0</v>
      </c>
      <c r="I242" s="104">
        <f aca="true" t="shared" si="51" ref="I242:I248">H242*D242</f>
        <v>0</v>
      </c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</row>
    <row r="243" spans="1:47" ht="13.5">
      <c r="A243" s="100" t="s">
        <v>158</v>
      </c>
      <c r="B243" s="101">
        <f aca="true" t="shared" si="52" ref="B243:B248">B242+1</f>
        <v>42</v>
      </c>
      <c r="C243" s="173" t="s">
        <v>203</v>
      </c>
      <c r="D243" s="90">
        <v>300</v>
      </c>
      <c r="E243" s="175" t="s">
        <v>42</v>
      </c>
      <c r="F243" s="103"/>
      <c r="G243" s="124"/>
      <c r="H243" s="104">
        <f t="shared" si="50"/>
        <v>0</v>
      </c>
      <c r="I243" s="104">
        <f t="shared" si="51"/>
        <v>0</v>
      </c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</row>
    <row r="244" spans="1:47" ht="13.5">
      <c r="A244" s="100" t="s">
        <v>158</v>
      </c>
      <c r="B244" s="101">
        <f t="shared" si="52"/>
        <v>43</v>
      </c>
      <c r="C244" s="173" t="s">
        <v>204</v>
      </c>
      <c r="D244" s="90">
        <v>300</v>
      </c>
      <c r="E244" s="175" t="s">
        <v>42</v>
      </c>
      <c r="F244" s="103"/>
      <c r="G244" s="124"/>
      <c r="H244" s="104">
        <f t="shared" si="50"/>
        <v>0</v>
      </c>
      <c r="I244" s="104">
        <f t="shared" si="51"/>
        <v>0</v>
      </c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</row>
    <row r="245" spans="1:47" ht="13.5">
      <c r="A245" s="100" t="s">
        <v>158</v>
      </c>
      <c r="B245" s="101">
        <f t="shared" si="52"/>
        <v>44</v>
      </c>
      <c r="C245" s="173" t="s">
        <v>205</v>
      </c>
      <c r="D245" s="90">
        <v>400</v>
      </c>
      <c r="E245" s="175" t="s">
        <v>42</v>
      </c>
      <c r="F245" s="103"/>
      <c r="G245" s="124"/>
      <c r="H245" s="104">
        <f t="shared" si="50"/>
        <v>0</v>
      </c>
      <c r="I245" s="104">
        <f t="shared" si="51"/>
        <v>0</v>
      </c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</row>
    <row r="246" spans="1:47" ht="13.5">
      <c r="A246" s="100" t="s">
        <v>158</v>
      </c>
      <c r="B246" s="101">
        <f t="shared" si="52"/>
        <v>45</v>
      </c>
      <c r="C246" s="173" t="s">
        <v>206</v>
      </c>
      <c r="D246" s="90">
        <v>300</v>
      </c>
      <c r="E246" s="175" t="s">
        <v>42</v>
      </c>
      <c r="F246" s="103"/>
      <c r="G246" s="124"/>
      <c r="H246" s="104">
        <f t="shared" si="50"/>
        <v>0</v>
      </c>
      <c r="I246" s="104">
        <f t="shared" si="51"/>
        <v>0</v>
      </c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</row>
    <row r="247" spans="1:47" ht="13.5">
      <c r="A247" s="100" t="s">
        <v>158</v>
      </c>
      <c r="B247" s="101">
        <f t="shared" si="52"/>
        <v>46</v>
      </c>
      <c r="C247" s="173" t="s">
        <v>207</v>
      </c>
      <c r="D247" s="90">
        <v>300</v>
      </c>
      <c r="E247" s="175" t="s">
        <v>42</v>
      </c>
      <c r="F247" s="103"/>
      <c r="G247" s="124"/>
      <c r="H247" s="104">
        <f t="shared" si="50"/>
        <v>0</v>
      </c>
      <c r="I247" s="104">
        <f t="shared" si="51"/>
        <v>0</v>
      </c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</row>
    <row r="248" spans="1:47" ht="13.5">
      <c r="A248" s="100" t="s">
        <v>158</v>
      </c>
      <c r="B248" s="101">
        <f t="shared" si="52"/>
        <v>47</v>
      </c>
      <c r="C248" s="173" t="s">
        <v>208</v>
      </c>
      <c r="D248" s="90">
        <v>655</v>
      </c>
      <c r="E248" s="175" t="s">
        <v>42</v>
      </c>
      <c r="F248" s="103"/>
      <c r="G248" s="124"/>
      <c r="H248" s="104">
        <f t="shared" si="50"/>
        <v>0</v>
      </c>
      <c r="I248" s="104">
        <f t="shared" si="51"/>
        <v>0</v>
      </c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</row>
    <row r="249" spans="1:47" ht="13.5">
      <c r="A249" s="100"/>
      <c r="B249" s="101"/>
      <c r="C249" s="102"/>
      <c r="D249" s="90"/>
      <c r="E249" s="91"/>
      <c r="F249" s="136"/>
      <c r="G249" s="141"/>
      <c r="H249" s="104"/>
      <c r="I249" s="104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</row>
    <row r="250" spans="1:47" ht="34.5">
      <c r="A250" s="100" t="s">
        <v>158</v>
      </c>
      <c r="B250" s="101">
        <f>B248+1</f>
        <v>48</v>
      </c>
      <c r="C250" s="102" t="s">
        <v>209</v>
      </c>
      <c r="D250" s="90">
        <v>5967</v>
      </c>
      <c r="E250" s="91" t="s">
        <v>35</v>
      </c>
      <c r="F250" s="103"/>
      <c r="G250" s="124"/>
      <c r="H250" s="104">
        <f aca="true" t="shared" si="53" ref="H250:H253">SUM(F250:G250)</f>
        <v>0</v>
      </c>
      <c r="I250" s="104">
        <f aca="true" t="shared" si="54" ref="I250:I251">H250*D250</f>
        <v>0</v>
      </c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</row>
    <row r="251" spans="1:47" ht="23.25">
      <c r="A251" s="100" t="s">
        <v>158</v>
      </c>
      <c r="B251" s="101">
        <f aca="true" t="shared" si="55" ref="B251:B253">B250+1</f>
        <v>49</v>
      </c>
      <c r="C251" s="102" t="s">
        <v>210</v>
      </c>
      <c r="D251" s="90">
        <v>105</v>
      </c>
      <c r="E251" s="91" t="s">
        <v>37</v>
      </c>
      <c r="F251" s="103"/>
      <c r="G251" s="124"/>
      <c r="H251" s="104">
        <f t="shared" si="53"/>
        <v>0</v>
      </c>
      <c r="I251" s="104">
        <f t="shared" si="54"/>
        <v>0</v>
      </c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</row>
    <row r="252" spans="1:47" ht="23.25">
      <c r="A252" s="100" t="s">
        <v>158</v>
      </c>
      <c r="B252" s="101">
        <f t="shared" si="55"/>
        <v>50</v>
      </c>
      <c r="C252" s="142" t="s">
        <v>211</v>
      </c>
      <c r="D252" s="90">
        <v>1</v>
      </c>
      <c r="E252" s="91" t="s">
        <v>47</v>
      </c>
      <c r="F252" s="103"/>
      <c r="G252" s="124"/>
      <c r="H252" s="104">
        <f t="shared" si="53"/>
        <v>0</v>
      </c>
      <c r="I252" s="104">
        <f aca="true" t="shared" si="56" ref="I252:I253">H252</f>
        <v>0</v>
      </c>
      <c r="J252" s="176"/>
      <c r="K252" s="17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</row>
    <row r="253" spans="1:47" ht="23.25">
      <c r="A253" s="100" t="s">
        <v>158</v>
      </c>
      <c r="B253" s="101">
        <f t="shared" si="55"/>
        <v>51</v>
      </c>
      <c r="C253" s="142" t="s">
        <v>212</v>
      </c>
      <c r="D253" s="90">
        <v>1</v>
      </c>
      <c r="E253" s="91" t="s">
        <v>47</v>
      </c>
      <c r="F253" s="103"/>
      <c r="G253" s="124"/>
      <c r="H253" s="104">
        <f t="shared" si="53"/>
        <v>0</v>
      </c>
      <c r="I253" s="104">
        <f t="shared" si="56"/>
        <v>0</v>
      </c>
      <c r="J253" s="176"/>
      <c r="K253" s="17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</row>
    <row r="254" spans="1:47" ht="13.5">
      <c r="A254" s="100"/>
      <c r="B254" s="101"/>
      <c r="C254" s="102"/>
      <c r="D254" s="90"/>
      <c r="E254" s="91"/>
      <c r="F254" s="136"/>
      <c r="G254" s="141"/>
      <c r="H254" s="104"/>
      <c r="I254" s="104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</row>
    <row r="255" spans="1:47" ht="23.25">
      <c r="A255" s="100"/>
      <c r="B255" s="101"/>
      <c r="C255" s="102" t="s">
        <v>213</v>
      </c>
      <c r="D255" s="90">
        <v>1112</v>
      </c>
      <c r="E255" s="91" t="s">
        <v>35</v>
      </c>
      <c r="F255" s="136"/>
      <c r="G255" s="141"/>
      <c r="H255" s="104"/>
      <c r="I255" s="104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</row>
    <row r="256" spans="1:47" ht="13.5">
      <c r="A256" s="100" t="s">
        <v>158</v>
      </c>
      <c r="B256" s="101">
        <f>B253</f>
        <v>51</v>
      </c>
      <c r="C256" s="171" t="s">
        <v>214</v>
      </c>
      <c r="D256" s="90">
        <v>399</v>
      </c>
      <c r="E256" s="172" t="s">
        <v>42</v>
      </c>
      <c r="F256" s="103"/>
      <c r="G256" s="124"/>
      <c r="H256" s="104">
        <f aca="true" t="shared" si="57" ref="H256:H265">SUM(F256:G256)</f>
        <v>0</v>
      </c>
      <c r="I256" s="104">
        <f aca="true" t="shared" si="58" ref="I256:I265">H256*D256</f>
        <v>0</v>
      </c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</row>
    <row r="257" spans="1:47" ht="13.5">
      <c r="A257" s="100" t="s">
        <v>158</v>
      </c>
      <c r="B257" s="101">
        <f aca="true" t="shared" si="59" ref="B257:B265">B256+1</f>
        <v>52</v>
      </c>
      <c r="C257" s="102" t="s">
        <v>215</v>
      </c>
      <c r="D257" s="90">
        <v>333</v>
      </c>
      <c r="E257" s="91" t="s">
        <v>42</v>
      </c>
      <c r="F257" s="103"/>
      <c r="G257" s="124"/>
      <c r="H257" s="104">
        <f t="shared" si="57"/>
        <v>0</v>
      </c>
      <c r="I257" s="104">
        <f t="shared" si="58"/>
        <v>0</v>
      </c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</row>
    <row r="258" spans="1:47" ht="13.5">
      <c r="A258" s="100" t="s">
        <v>158</v>
      </c>
      <c r="B258" s="101">
        <f t="shared" si="59"/>
        <v>53</v>
      </c>
      <c r="C258" s="102" t="s">
        <v>216</v>
      </c>
      <c r="D258" s="90">
        <v>159</v>
      </c>
      <c r="E258" s="91" t="s">
        <v>42</v>
      </c>
      <c r="F258" s="103"/>
      <c r="G258" s="124"/>
      <c r="H258" s="104">
        <f t="shared" si="57"/>
        <v>0</v>
      </c>
      <c r="I258" s="104">
        <f t="shared" si="58"/>
        <v>0</v>
      </c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</row>
    <row r="259" spans="1:47" ht="13.5">
      <c r="A259" s="100" t="s">
        <v>158</v>
      </c>
      <c r="B259" s="101">
        <f t="shared" si="59"/>
        <v>54</v>
      </c>
      <c r="C259" s="102" t="s">
        <v>217</v>
      </c>
      <c r="D259" s="90">
        <v>333</v>
      </c>
      <c r="E259" s="91" t="s">
        <v>42</v>
      </c>
      <c r="F259" s="103"/>
      <c r="G259" s="124"/>
      <c r="H259" s="104">
        <f t="shared" si="57"/>
        <v>0</v>
      </c>
      <c r="I259" s="104">
        <f t="shared" si="58"/>
        <v>0</v>
      </c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</row>
    <row r="260" spans="1:47" ht="13.5">
      <c r="A260" s="100" t="s">
        <v>158</v>
      </c>
      <c r="B260" s="101">
        <f t="shared" si="59"/>
        <v>55</v>
      </c>
      <c r="C260" s="102" t="s">
        <v>218</v>
      </c>
      <c r="D260" s="90">
        <v>999</v>
      </c>
      <c r="E260" s="91" t="s">
        <v>42</v>
      </c>
      <c r="F260" s="103"/>
      <c r="G260" s="124"/>
      <c r="H260" s="104">
        <f t="shared" si="57"/>
        <v>0</v>
      </c>
      <c r="I260" s="104">
        <f t="shared" si="58"/>
        <v>0</v>
      </c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</row>
    <row r="261" spans="1:47" ht="13.5">
      <c r="A261" s="100" t="s">
        <v>158</v>
      </c>
      <c r="B261" s="101">
        <f t="shared" si="59"/>
        <v>56</v>
      </c>
      <c r="C261" s="102" t="s">
        <v>219</v>
      </c>
      <c r="D261" s="90">
        <v>799</v>
      </c>
      <c r="E261" s="91" t="s">
        <v>42</v>
      </c>
      <c r="F261" s="103"/>
      <c r="G261" s="124"/>
      <c r="H261" s="104">
        <f t="shared" si="57"/>
        <v>0</v>
      </c>
      <c r="I261" s="104">
        <f t="shared" si="58"/>
        <v>0</v>
      </c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</row>
    <row r="262" spans="1:47" ht="13.5">
      <c r="A262" s="100" t="s">
        <v>158</v>
      </c>
      <c r="B262" s="101">
        <f t="shared" si="59"/>
        <v>57</v>
      </c>
      <c r="C262" s="102" t="s">
        <v>220</v>
      </c>
      <c r="D262" s="90">
        <v>532</v>
      </c>
      <c r="E262" s="91" t="s">
        <v>42</v>
      </c>
      <c r="F262" s="103"/>
      <c r="G262" s="124"/>
      <c r="H262" s="104">
        <f t="shared" si="57"/>
        <v>0</v>
      </c>
      <c r="I262" s="104">
        <f t="shared" si="58"/>
        <v>0</v>
      </c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</row>
    <row r="263" spans="1:47" ht="13.5">
      <c r="A263" s="100" t="s">
        <v>158</v>
      </c>
      <c r="B263" s="101">
        <f t="shared" si="59"/>
        <v>58</v>
      </c>
      <c r="C263" s="102" t="s">
        <v>221</v>
      </c>
      <c r="D263" s="90">
        <v>1332</v>
      </c>
      <c r="E263" s="91" t="s">
        <v>42</v>
      </c>
      <c r="F263" s="103"/>
      <c r="G263" s="124"/>
      <c r="H263" s="104">
        <f t="shared" si="57"/>
        <v>0</v>
      </c>
      <c r="I263" s="104">
        <f t="shared" si="58"/>
        <v>0</v>
      </c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</row>
    <row r="264" spans="1:47" ht="13.5">
      <c r="A264" s="100" t="s">
        <v>158</v>
      </c>
      <c r="B264" s="101">
        <f t="shared" si="59"/>
        <v>59</v>
      </c>
      <c r="C264" s="102" t="s">
        <v>222</v>
      </c>
      <c r="D264" s="90">
        <v>1998</v>
      </c>
      <c r="E264" s="91" t="s">
        <v>42</v>
      </c>
      <c r="F264" s="103"/>
      <c r="G264" s="124"/>
      <c r="H264" s="104">
        <f t="shared" si="57"/>
        <v>0</v>
      </c>
      <c r="I264" s="104">
        <f t="shared" si="58"/>
        <v>0</v>
      </c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</row>
    <row r="265" spans="1:47" ht="13.5">
      <c r="A265" s="100" t="s">
        <v>158</v>
      </c>
      <c r="B265" s="101">
        <f t="shared" si="59"/>
        <v>60</v>
      </c>
      <c r="C265" s="102" t="s">
        <v>223</v>
      </c>
      <c r="D265" s="90">
        <v>799</v>
      </c>
      <c r="E265" s="91" t="s">
        <v>42</v>
      </c>
      <c r="F265" s="103"/>
      <c r="G265" s="124"/>
      <c r="H265" s="104">
        <f t="shared" si="57"/>
        <v>0</v>
      </c>
      <c r="I265" s="104">
        <f t="shared" si="58"/>
        <v>0</v>
      </c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</row>
    <row r="266" spans="1:47" ht="13.5">
      <c r="A266" s="100"/>
      <c r="B266" s="101"/>
      <c r="C266" s="174" t="s">
        <v>201</v>
      </c>
      <c r="D266" s="90"/>
      <c r="E266" s="173"/>
      <c r="F266" s="136"/>
      <c r="G266" s="141"/>
      <c r="H266" s="104"/>
      <c r="I266" s="104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</row>
    <row r="267" spans="1:47" ht="13.5">
      <c r="A267" s="100" t="s">
        <v>158</v>
      </c>
      <c r="B267" s="101">
        <f>B265+1</f>
        <v>61</v>
      </c>
      <c r="C267" s="102" t="s">
        <v>224</v>
      </c>
      <c r="D267" s="90">
        <v>3996</v>
      </c>
      <c r="E267" s="91" t="s">
        <v>42</v>
      </c>
      <c r="F267" s="103"/>
      <c r="G267" s="124"/>
      <c r="H267" s="104">
        <f aca="true" t="shared" si="60" ref="H267:H271">SUM(F267:G267)</f>
        <v>0</v>
      </c>
      <c r="I267" s="104">
        <f aca="true" t="shared" si="61" ref="I267:I271">H267*D267</f>
        <v>0</v>
      </c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</row>
    <row r="268" spans="1:47" ht="13.5">
      <c r="A268" s="100" t="s">
        <v>158</v>
      </c>
      <c r="B268" s="101">
        <f aca="true" t="shared" si="62" ref="B268:B271">B267+1</f>
        <v>62</v>
      </c>
      <c r="C268" s="102" t="s">
        <v>177</v>
      </c>
      <c r="D268" s="90">
        <v>3330</v>
      </c>
      <c r="E268" s="91" t="s">
        <v>42</v>
      </c>
      <c r="F268" s="103"/>
      <c r="G268" s="124"/>
      <c r="H268" s="104">
        <f t="shared" si="60"/>
        <v>0</v>
      </c>
      <c r="I268" s="104">
        <f t="shared" si="61"/>
        <v>0</v>
      </c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</row>
    <row r="269" spans="1:47" ht="13.5">
      <c r="A269" s="100" t="s">
        <v>158</v>
      </c>
      <c r="B269" s="101">
        <f t="shared" si="62"/>
        <v>63</v>
      </c>
      <c r="C269" s="102" t="s">
        <v>225</v>
      </c>
      <c r="D269" s="90">
        <v>2331</v>
      </c>
      <c r="E269" s="91" t="s">
        <v>42</v>
      </c>
      <c r="F269" s="103"/>
      <c r="G269" s="124"/>
      <c r="H269" s="104">
        <f t="shared" si="60"/>
        <v>0</v>
      </c>
      <c r="I269" s="104">
        <f t="shared" si="61"/>
        <v>0</v>
      </c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</row>
    <row r="270" spans="1:47" ht="13.5">
      <c r="A270" s="100" t="s">
        <v>158</v>
      </c>
      <c r="B270" s="101">
        <f t="shared" si="62"/>
        <v>64</v>
      </c>
      <c r="C270" s="102" t="s">
        <v>226</v>
      </c>
      <c r="D270" s="90">
        <v>9324</v>
      </c>
      <c r="E270" s="91" t="s">
        <v>42</v>
      </c>
      <c r="F270" s="103"/>
      <c r="G270" s="124"/>
      <c r="H270" s="104">
        <f t="shared" si="60"/>
        <v>0</v>
      </c>
      <c r="I270" s="104">
        <f t="shared" si="61"/>
        <v>0</v>
      </c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</row>
    <row r="271" spans="1:47" ht="13.5">
      <c r="A271" s="100" t="s">
        <v>158</v>
      </c>
      <c r="B271" s="101">
        <f t="shared" si="62"/>
        <v>65</v>
      </c>
      <c r="C271" s="102" t="s">
        <v>227</v>
      </c>
      <c r="D271" s="90">
        <v>1998</v>
      </c>
      <c r="E271" s="91" t="s">
        <v>42</v>
      </c>
      <c r="F271" s="103"/>
      <c r="G271" s="124"/>
      <c r="H271" s="104">
        <f t="shared" si="60"/>
        <v>0</v>
      </c>
      <c r="I271" s="104">
        <f t="shared" si="61"/>
        <v>0</v>
      </c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</row>
    <row r="272" spans="1:47" ht="13.5">
      <c r="A272" s="100"/>
      <c r="B272" s="101"/>
      <c r="C272" s="102"/>
      <c r="D272" s="90"/>
      <c r="E272" s="91"/>
      <c r="F272" s="136"/>
      <c r="G272" s="141"/>
      <c r="H272" s="104"/>
      <c r="I272" s="104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</row>
    <row r="273" spans="1:47" ht="23.25">
      <c r="A273" s="100"/>
      <c r="B273" s="101"/>
      <c r="C273" s="102" t="s">
        <v>228</v>
      </c>
      <c r="D273" s="90">
        <v>758</v>
      </c>
      <c r="E273" s="91" t="s">
        <v>35</v>
      </c>
      <c r="F273" s="136"/>
      <c r="G273" s="141"/>
      <c r="H273" s="104"/>
      <c r="I273" s="104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</row>
    <row r="274" spans="1:47" ht="13.5">
      <c r="A274" s="100" t="s">
        <v>158</v>
      </c>
      <c r="B274" s="101">
        <f>B271+1</f>
        <v>66</v>
      </c>
      <c r="C274" s="171" t="s">
        <v>229</v>
      </c>
      <c r="D274" s="90">
        <v>227</v>
      </c>
      <c r="E274" s="172" t="s">
        <v>42</v>
      </c>
      <c r="F274" s="103"/>
      <c r="G274" s="124"/>
      <c r="H274" s="104">
        <f aca="true" t="shared" si="63" ref="H274:H283">SUM(F274:G274)</f>
        <v>0</v>
      </c>
      <c r="I274" s="104">
        <f aca="true" t="shared" si="64" ref="I274:I283">H274*D274</f>
        <v>0</v>
      </c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</row>
    <row r="275" spans="1:47" ht="13.5">
      <c r="A275" s="100" t="s">
        <v>158</v>
      </c>
      <c r="B275" s="101">
        <f aca="true" t="shared" si="65" ref="B275:B283">B274+1</f>
        <v>67</v>
      </c>
      <c r="C275" s="102" t="s">
        <v>230</v>
      </c>
      <c r="D275" s="90">
        <v>189</v>
      </c>
      <c r="E275" s="91" t="s">
        <v>42</v>
      </c>
      <c r="F275" s="103"/>
      <c r="G275" s="124"/>
      <c r="H275" s="104">
        <f t="shared" si="63"/>
        <v>0</v>
      </c>
      <c r="I275" s="104">
        <f t="shared" si="64"/>
        <v>0</v>
      </c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</row>
    <row r="276" spans="1:47" ht="13.5">
      <c r="A276" s="100" t="s">
        <v>158</v>
      </c>
      <c r="B276" s="101">
        <f t="shared" si="65"/>
        <v>68</v>
      </c>
      <c r="C276" s="102" t="s">
        <v>231</v>
      </c>
      <c r="D276" s="90">
        <v>91</v>
      </c>
      <c r="E276" s="91" t="s">
        <v>42</v>
      </c>
      <c r="F276" s="103"/>
      <c r="G276" s="124"/>
      <c r="H276" s="104">
        <f t="shared" si="63"/>
        <v>0</v>
      </c>
      <c r="I276" s="104">
        <f t="shared" si="64"/>
        <v>0</v>
      </c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</row>
    <row r="277" spans="1:47" ht="13.5">
      <c r="A277" s="100" t="s">
        <v>158</v>
      </c>
      <c r="B277" s="101">
        <f t="shared" si="65"/>
        <v>69</v>
      </c>
      <c r="C277" s="102" t="s">
        <v>232</v>
      </c>
      <c r="D277" s="90">
        <v>189</v>
      </c>
      <c r="E277" s="91" t="s">
        <v>42</v>
      </c>
      <c r="F277" s="103"/>
      <c r="G277" s="124"/>
      <c r="H277" s="104">
        <f t="shared" si="63"/>
        <v>0</v>
      </c>
      <c r="I277" s="104">
        <f t="shared" si="64"/>
        <v>0</v>
      </c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</row>
    <row r="278" spans="1:47" ht="13.5">
      <c r="A278" s="100" t="s">
        <v>158</v>
      </c>
      <c r="B278" s="101">
        <f t="shared" si="65"/>
        <v>70</v>
      </c>
      <c r="C278" s="102" t="s">
        <v>233</v>
      </c>
      <c r="D278" s="90">
        <v>568</v>
      </c>
      <c r="E278" s="91" t="s">
        <v>42</v>
      </c>
      <c r="F278" s="103"/>
      <c r="G278" s="124"/>
      <c r="H278" s="104">
        <f t="shared" si="63"/>
        <v>0</v>
      </c>
      <c r="I278" s="104">
        <f t="shared" si="64"/>
        <v>0</v>
      </c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</row>
    <row r="279" spans="1:47" ht="13.5">
      <c r="A279" s="100" t="s">
        <v>158</v>
      </c>
      <c r="B279" s="101">
        <f t="shared" si="65"/>
        <v>71</v>
      </c>
      <c r="C279" s="102" t="s">
        <v>234</v>
      </c>
      <c r="D279" s="90">
        <v>454</v>
      </c>
      <c r="E279" s="91" t="s">
        <v>42</v>
      </c>
      <c r="F279" s="103"/>
      <c r="G279" s="124"/>
      <c r="H279" s="104">
        <f t="shared" si="63"/>
        <v>0</v>
      </c>
      <c r="I279" s="104">
        <f t="shared" si="64"/>
        <v>0</v>
      </c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</row>
    <row r="280" spans="1:47" ht="13.5">
      <c r="A280" s="100" t="s">
        <v>158</v>
      </c>
      <c r="B280" s="101">
        <f t="shared" si="65"/>
        <v>72</v>
      </c>
      <c r="C280" s="102" t="s">
        <v>235</v>
      </c>
      <c r="D280" s="90">
        <v>303</v>
      </c>
      <c r="E280" s="91" t="s">
        <v>42</v>
      </c>
      <c r="F280" s="103"/>
      <c r="G280" s="124"/>
      <c r="H280" s="104">
        <f t="shared" si="63"/>
        <v>0</v>
      </c>
      <c r="I280" s="104">
        <f t="shared" si="64"/>
        <v>0</v>
      </c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</row>
    <row r="281" spans="1:47" ht="13.5">
      <c r="A281" s="100" t="s">
        <v>158</v>
      </c>
      <c r="B281" s="101">
        <f t="shared" si="65"/>
        <v>73</v>
      </c>
      <c r="C281" s="102" t="s">
        <v>236</v>
      </c>
      <c r="D281" s="90">
        <v>758</v>
      </c>
      <c r="E281" s="91" t="s">
        <v>42</v>
      </c>
      <c r="F281" s="103"/>
      <c r="G281" s="124"/>
      <c r="H281" s="104">
        <f t="shared" si="63"/>
        <v>0</v>
      </c>
      <c r="I281" s="104">
        <f t="shared" si="64"/>
        <v>0</v>
      </c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</row>
    <row r="282" spans="1:47" ht="13.5">
      <c r="A282" s="100" t="s">
        <v>158</v>
      </c>
      <c r="B282" s="101">
        <f t="shared" si="65"/>
        <v>74</v>
      </c>
      <c r="C282" s="102" t="s">
        <v>237</v>
      </c>
      <c r="D282" s="90">
        <v>1137</v>
      </c>
      <c r="E282" s="91" t="s">
        <v>42</v>
      </c>
      <c r="F282" s="103"/>
      <c r="G282" s="124"/>
      <c r="H282" s="104">
        <f t="shared" si="63"/>
        <v>0</v>
      </c>
      <c r="I282" s="104">
        <f t="shared" si="64"/>
        <v>0</v>
      </c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</row>
    <row r="283" spans="1:47" ht="13.5">
      <c r="A283" s="100" t="s">
        <v>158</v>
      </c>
      <c r="B283" s="101">
        <f t="shared" si="65"/>
        <v>75</v>
      </c>
      <c r="C283" s="102" t="s">
        <v>238</v>
      </c>
      <c r="D283" s="90">
        <v>454</v>
      </c>
      <c r="E283" s="91" t="s">
        <v>42</v>
      </c>
      <c r="F283" s="103"/>
      <c r="G283" s="124"/>
      <c r="H283" s="104">
        <f t="shared" si="63"/>
        <v>0</v>
      </c>
      <c r="I283" s="104">
        <f t="shared" si="64"/>
        <v>0</v>
      </c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</row>
    <row r="284" spans="1:47" ht="13.5">
      <c r="A284" s="100"/>
      <c r="B284" s="101"/>
      <c r="C284" s="174" t="s">
        <v>201</v>
      </c>
      <c r="D284" s="90"/>
      <c r="E284" s="173"/>
      <c r="F284" s="136"/>
      <c r="G284" s="141"/>
      <c r="H284" s="104"/>
      <c r="I284" s="104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</row>
    <row r="285" spans="1:47" ht="13.5">
      <c r="A285" s="100" t="s">
        <v>158</v>
      </c>
      <c r="B285" s="101">
        <f>B283+1</f>
        <v>76</v>
      </c>
      <c r="C285" s="102" t="s">
        <v>224</v>
      </c>
      <c r="D285" s="90">
        <v>2274</v>
      </c>
      <c r="E285" s="91" t="s">
        <v>42</v>
      </c>
      <c r="F285" s="103"/>
      <c r="G285" s="124"/>
      <c r="H285" s="104">
        <f aca="true" t="shared" si="66" ref="H285:H289">SUM(F285:G285)</f>
        <v>0</v>
      </c>
      <c r="I285" s="104">
        <f aca="true" t="shared" si="67" ref="I285:I289">H285*D285</f>
        <v>0</v>
      </c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</row>
    <row r="286" spans="1:47" ht="13.5">
      <c r="A286" s="100" t="s">
        <v>158</v>
      </c>
      <c r="B286" s="101">
        <f aca="true" t="shared" si="68" ref="B286:B289">B285+1</f>
        <v>77</v>
      </c>
      <c r="C286" s="102" t="s">
        <v>177</v>
      </c>
      <c r="D286" s="90">
        <v>1894</v>
      </c>
      <c r="E286" s="91" t="s">
        <v>42</v>
      </c>
      <c r="F286" s="103"/>
      <c r="G286" s="124"/>
      <c r="H286" s="104">
        <f t="shared" si="66"/>
        <v>0</v>
      </c>
      <c r="I286" s="104">
        <f t="shared" si="67"/>
        <v>0</v>
      </c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</row>
    <row r="287" spans="1:47" ht="13.5">
      <c r="A287" s="100" t="s">
        <v>158</v>
      </c>
      <c r="B287" s="101">
        <f t="shared" si="68"/>
        <v>78</v>
      </c>
      <c r="C287" s="102" t="s">
        <v>225</v>
      </c>
      <c r="D287" s="90">
        <v>1326</v>
      </c>
      <c r="E287" s="91" t="s">
        <v>42</v>
      </c>
      <c r="F287" s="103"/>
      <c r="G287" s="124"/>
      <c r="H287" s="104">
        <f t="shared" si="66"/>
        <v>0</v>
      </c>
      <c r="I287" s="104">
        <f t="shared" si="67"/>
        <v>0</v>
      </c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</row>
    <row r="288" spans="1:47" ht="13.5">
      <c r="A288" s="100" t="s">
        <v>158</v>
      </c>
      <c r="B288" s="101">
        <f t="shared" si="68"/>
        <v>79</v>
      </c>
      <c r="C288" s="102" t="s">
        <v>226</v>
      </c>
      <c r="D288" s="90">
        <v>5306</v>
      </c>
      <c r="E288" s="91" t="s">
        <v>42</v>
      </c>
      <c r="F288" s="103"/>
      <c r="G288" s="124"/>
      <c r="H288" s="104">
        <f t="shared" si="66"/>
        <v>0</v>
      </c>
      <c r="I288" s="104">
        <f t="shared" si="67"/>
        <v>0</v>
      </c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</row>
    <row r="289" spans="1:47" ht="13.5">
      <c r="A289" s="100" t="s">
        <v>158</v>
      </c>
      <c r="B289" s="101">
        <f t="shared" si="68"/>
        <v>80</v>
      </c>
      <c r="C289" s="102" t="s">
        <v>227</v>
      </c>
      <c r="D289" s="90">
        <v>1137</v>
      </c>
      <c r="E289" s="91" t="s">
        <v>42</v>
      </c>
      <c r="F289" s="103"/>
      <c r="G289" s="124"/>
      <c r="H289" s="104">
        <f t="shared" si="66"/>
        <v>0</v>
      </c>
      <c r="I289" s="104">
        <f t="shared" si="67"/>
        <v>0</v>
      </c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</row>
    <row r="290" spans="1:47" ht="13.5">
      <c r="A290" s="100"/>
      <c r="B290" s="101"/>
      <c r="C290" s="177"/>
      <c r="D290" s="178"/>
      <c r="E290" s="179"/>
      <c r="F290" s="180"/>
      <c r="G290" s="181"/>
      <c r="H290" s="182"/>
      <c r="I290" s="182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</row>
    <row r="291" spans="1:47" ht="23.25">
      <c r="A291" s="100"/>
      <c r="B291" s="101"/>
      <c r="C291" s="102" t="s">
        <v>239</v>
      </c>
      <c r="D291" s="90">
        <v>525</v>
      </c>
      <c r="E291" s="91" t="s">
        <v>35</v>
      </c>
      <c r="F291" s="136"/>
      <c r="G291" s="141"/>
      <c r="H291" s="104"/>
      <c r="I291" s="104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</row>
    <row r="292" spans="1:47" ht="13.5">
      <c r="A292" s="100" t="s">
        <v>158</v>
      </c>
      <c r="B292" s="101">
        <f>B289+1</f>
        <v>81</v>
      </c>
      <c r="C292" s="171" t="s">
        <v>240</v>
      </c>
      <c r="D292" s="90">
        <v>169</v>
      </c>
      <c r="E292" s="172" t="s">
        <v>42</v>
      </c>
      <c r="F292" s="103"/>
      <c r="G292" s="124"/>
      <c r="H292" s="104">
        <f aca="true" t="shared" si="69" ref="H292:H301">SUM(F292:G292)</f>
        <v>0</v>
      </c>
      <c r="I292" s="104">
        <f aca="true" t="shared" si="70" ref="I292:I301">H292*D292</f>
        <v>0</v>
      </c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</row>
    <row r="293" spans="1:47" ht="13.5">
      <c r="A293" s="100" t="s">
        <v>158</v>
      </c>
      <c r="B293" s="101">
        <f aca="true" t="shared" si="71" ref="B293:B301">B292+1</f>
        <v>82</v>
      </c>
      <c r="C293" s="102" t="s">
        <v>241</v>
      </c>
      <c r="D293" s="90">
        <v>141</v>
      </c>
      <c r="E293" s="91" t="s">
        <v>42</v>
      </c>
      <c r="F293" s="103"/>
      <c r="G293" s="124"/>
      <c r="H293" s="104">
        <f t="shared" si="69"/>
        <v>0</v>
      </c>
      <c r="I293" s="104">
        <f t="shared" si="70"/>
        <v>0</v>
      </c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</row>
    <row r="294" spans="1:47" ht="13.5">
      <c r="A294" s="100" t="s">
        <v>158</v>
      </c>
      <c r="B294" s="101">
        <f t="shared" si="71"/>
        <v>83</v>
      </c>
      <c r="C294" s="102" t="s">
        <v>242</v>
      </c>
      <c r="D294" s="90">
        <v>68</v>
      </c>
      <c r="E294" s="91" t="s">
        <v>42</v>
      </c>
      <c r="F294" s="103"/>
      <c r="G294" s="124"/>
      <c r="H294" s="104">
        <f t="shared" si="69"/>
        <v>0</v>
      </c>
      <c r="I294" s="104">
        <f t="shared" si="70"/>
        <v>0</v>
      </c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</row>
    <row r="295" spans="1:47" ht="13.5">
      <c r="A295" s="100" t="s">
        <v>158</v>
      </c>
      <c r="B295" s="101">
        <f t="shared" si="71"/>
        <v>84</v>
      </c>
      <c r="C295" s="102" t="s">
        <v>243</v>
      </c>
      <c r="D295" s="90">
        <v>141</v>
      </c>
      <c r="E295" s="91" t="s">
        <v>42</v>
      </c>
      <c r="F295" s="103"/>
      <c r="G295" s="124"/>
      <c r="H295" s="104">
        <f t="shared" si="69"/>
        <v>0</v>
      </c>
      <c r="I295" s="104">
        <f t="shared" si="70"/>
        <v>0</v>
      </c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</row>
    <row r="296" spans="1:47" ht="13.5">
      <c r="A296" s="100" t="s">
        <v>158</v>
      </c>
      <c r="B296" s="101">
        <f t="shared" si="71"/>
        <v>85</v>
      </c>
      <c r="C296" s="102" t="s">
        <v>244</v>
      </c>
      <c r="D296" s="90">
        <v>424</v>
      </c>
      <c r="E296" s="91" t="s">
        <v>42</v>
      </c>
      <c r="F296" s="103"/>
      <c r="G296" s="124"/>
      <c r="H296" s="104">
        <f t="shared" si="69"/>
        <v>0</v>
      </c>
      <c r="I296" s="104">
        <f t="shared" si="70"/>
        <v>0</v>
      </c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</row>
    <row r="297" spans="1:47" ht="13.5">
      <c r="A297" s="100" t="s">
        <v>158</v>
      </c>
      <c r="B297" s="101">
        <f t="shared" si="71"/>
        <v>86</v>
      </c>
      <c r="C297" s="102" t="s">
        <v>245</v>
      </c>
      <c r="D297" s="90">
        <v>339</v>
      </c>
      <c r="E297" s="91" t="s">
        <v>42</v>
      </c>
      <c r="F297" s="103"/>
      <c r="G297" s="124"/>
      <c r="H297" s="104">
        <f t="shared" si="69"/>
        <v>0</v>
      </c>
      <c r="I297" s="104">
        <f t="shared" si="70"/>
        <v>0</v>
      </c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</row>
    <row r="298" spans="1:47" ht="13.5">
      <c r="A298" s="100" t="s">
        <v>158</v>
      </c>
      <c r="B298" s="101">
        <f t="shared" si="71"/>
        <v>87</v>
      </c>
      <c r="C298" s="102" t="s">
        <v>246</v>
      </c>
      <c r="D298" s="90">
        <v>226</v>
      </c>
      <c r="E298" s="91" t="s">
        <v>42</v>
      </c>
      <c r="F298" s="103"/>
      <c r="G298" s="124"/>
      <c r="H298" s="104">
        <f t="shared" si="69"/>
        <v>0</v>
      </c>
      <c r="I298" s="104">
        <f t="shared" si="70"/>
        <v>0</v>
      </c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</row>
    <row r="299" spans="1:47" ht="13.5">
      <c r="A299" s="100" t="s">
        <v>158</v>
      </c>
      <c r="B299" s="101">
        <f t="shared" si="71"/>
        <v>88</v>
      </c>
      <c r="C299" s="102" t="s">
        <v>221</v>
      </c>
      <c r="D299" s="90">
        <v>566</v>
      </c>
      <c r="E299" s="91" t="s">
        <v>42</v>
      </c>
      <c r="F299" s="103"/>
      <c r="G299" s="124"/>
      <c r="H299" s="104">
        <f t="shared" si="69"/>
        <v>0</v>
      </c>
      <c r="I299" s="104">
        <f t="shared" si="70"/>
        <v>0</v>
      </c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</row>
    <row r="300" spans="1:47" ht="13.5">
      <c r="A300" s="100" t="s">
        <v>158</v>
      </c>
      <c r="B300" s="101">
        <f t="shared" si="71"/>
        <v>89</v>
      </c>
      <c r="C300" s="102" t="s">
        <v>247</v>
      </c>
      <c r="D300" s="90">
        <v>849</v>
      </c>
      <c r="E300" s="91" t="s">
        <v>42</v>
      </c>
      <c r="F300" s="103"/>
      <c r="G300" s="124"/>
      <c r="H300" s="104">
        <f t="shared" si="69"/>
        <v>0</v>
      </c>
      <c r="I300" s="104">
        <f t="shared" si="70"/>
        <v>0</v>
      </c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</row>
    <row r="301" spans="1:47" ht="13.5">
      <c r="A301" s="100" t="s">
        <v>158</v>
      </c>
      <c r="B301" s="101">
        <f t="shared" si="71"/>
        <v>90</v>
      </c>
      <c r="C301" s="102" t="s">
        <v>248</v>
      </c>
      <c r="D301" s="90">
        <v>339</v>
      </c>
      <c r="E301" s="91" t="s">
        <v>42</v>
      </c>
      <c r="F301" s="103"/>
      <c r="G301" s="124"/>
      <c r="H301" s="104">
        <f t="shared" si="69"/>
        <v>0</v>
      </c>
      <c r="I301" s="104">
        <f t="shared" si="70"/>
        <v>0</v>
      </c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</row>
    <row r="302" spans="1:47" ht="13.5">
      <c r="A302" s="100"/>
      <c r="B302" s="101"/>
      <c r="C302" s="174" t="s">
        <v>201</v>
      </c>
      <c r="D302" s="90"/>
      <c r="E302" s="173"/>
      <c r="F302" s="136"/>
      <c r="G302" s="141"/>
      <c r="H302" s="104"/>
      <c r="I302" s="104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</row>
    <row r="303" spans="1:47" ht="13.5">
      <c r="A303" s="100" t="s">
        <v>158</v>
      </c>
      <c r="B303" s="101">
        <f>B301+1</f>
        <v>91</v>
      </c>
      <c r="C303" s="102" t="s">
        <v>224</v>
      </c>
      <c r="D303" s="90">
        <v>1698</v>
      </c>
      <c r="E303" s="91" t="s">
        <v>42</v>
      </c>
      <c r="F303" s="103"/>
      <c r="G303" s="124"/>
      <c r="H303" s="104">
        <f aca="true" t="shared" si="72" ref="H303:H307">SUM(F303:G303)</f>
        <v>0</v>
      </c>
      <c r="I303" s="104">
        <f aca="true" t="shared" si="73" ref="I303:I307">H303*D303</f>
        <v>0</v>
      </c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</row>
    <row r="304" spans="1:47" ht="13.5">
      <c r="A304" s="100" t="s">
        <v>158</v>
      </c>
      <c r="B304" s="101">
        <f aca="true" t="shared" si="74" ref="B304:B307">B303+1</f>
        <v>92</v>
      </c>
      <c r="C304" s="102" t="s">
        <v>177</v>
      </c>
      <c r="D304" s="90">
        <v>1415</v>
      </c>
      <c r="E304" s="91" t="s">
        <v>42</v>
      </c>
      <c r="F304" s="103"/>
      <c r="G304" s="124"/>
      <c r="H304" s="104">
        <f t="shared" si="72"/>
        <v>0</v>
      </c>
      <c r="I304" s="104">
        <f t="shared" si="73"/>
        <v>0</v>
      </c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</row>
    <row r="305" spans="1:47" ht="13.5">
      <c r="A305" s="100" t="s">
        <v>158</v>
      </c>
      <c r="B305" s="101">
        <f t="shared" si="74"/>
        <v>93</v>
      </c>
      <c r="C305" s="102" t="s">
        <v>225</v>
      </c>
      <c r="D305" s="90">
        <v>990</v>
      </c>
      <c r="E305" s="91" t="s">
        <v>42</v>
      </c>
      <c r="F305" s="103"/>
      <c r="G305" s="124"/>
      <c r="H305" s="104">
        <f t="shared" si="72"/>
        <v>0</v>
      </c>
      <c r="I305" s="104">
        <f t="shared" si="73"/>
        <v>0</v>
      </c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</row>
    <row r="306" spans="1:47" ht="13.5">
      <c r="A306" s="100" t="s">
        <v>158</v>
      </c>
      <c r="B306" s="101">
        <f t="shared" si="74"/>
        <v>94</v>
      </c>
      <c r="C306" s="102" t="s">
        <v>226</v>
      </c>
      <c r="D306" s="90">
        <v>3962</v>
      </c>
      <c r="E306" s="91" t="s">
        <v>42</v>
      </c>
      <c r="F306" s="103"/>
      <c r="G306" s="124"/>
      <c r="H306" s="104">
        <f t="shared" si="72"/>
        <v>0</v>
      </c>
      <c r="I306" s="104">
        <f t="shared" si="73"/>
        <v>0</v>
      </c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</row>
    <row r="307" spans="1:47" ht="13.5">
      <c r="A307" s="100" t="s">
        <v>158</v>
      </c>
      <c r="B307" s="101">
        <f t="shared" si="74"/>
        <v>95</v>
      </c>
      <c r="C307" s="102" t="s">
        <v>227</v>
      </c>
      <c r="D307" s="90">
        <v>849</v>
      </c>
      <c r="E307" s="91" t="s">
        <v>42</v>
      </c>
      <c r="F307" s="103"/>
      <c r="G307" s="124"/>
      <c r="H307" s="104">
        <f t="shared" si="72"/>
        <v>0</v>
      </c>
      <c r="I307" s="104">
        <f t="shared" si="73"/>
        <v>0</v>
      </c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</row>
    <row r="308" spans="1:2" ht="13.5">
      <c r="A308" s="100"/>
      <c r="B308" s="101"/>
    </row>
    <row r="309" spans="1:47" s="16" customFormat="1" ht="23.25">
      <c r="A309" s="100"/>
      <c r="B309" s="101"/>
      <c r="C309" s="102" t="s">
        <v>249</v>
      </c>
      <c r="D309" s="90">
        <v>759</v>
      </c>
      <c r="E309" s="91" t="s">
        <v>35</v>
      </c>
      <c r="F309" s="136"/>
      <c r="G309" s="141"/>
      <c r="H309" s="104"/>
      <c r="I309" s="104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</row>
    <row r="310" spans="1:47" ht="13.5">
      <c r="A310" s="100" t="s">
        <v>158</v>
      </c>
      <c r="B310" s="101">
        <f>B307+1</f>
        <v>96</v>
      </c>
      <c r="C310" s="171" t="s">
        <v>214</v>
      </c>
      <c r="D310" s="90">
        <v>245</v>
      </c>
      <c r="E310" s="172" t="s">
        <v>42</v>
      </c>
      <c r="F310" s="103"/>
      <c r="G310" s="124"/>
      <c r="H310" s="104">
        <f aca="true" t="shared" si="75" ref="H310:H319">SUM(F310:G310)</f>
        <v>0</v>
      </c>
      <c r="I310" s="104">
        <f aca="true" t="shared" si="76" ref="I310:I319">H310*D310</f>
        <v>0</v>
      </c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</row>
    <row r="311" spans="1:47" ht="13.5">
      <c r="A311" s="100" t="s">
        <v>158</v>
      </c>
      <c r="B311" s="101">
        <f aca="true" t="shared" si="77" ref="B311:B319">B310+1</f>
        <v>97</v>
      </c>
      <c r="C311" s="102" t="s">
        <v>215</v>
      </c>
      <c r="D311" s="90">
        <v>204</v>
      </c>
      <c r="E311" s="91" t="s">
        <v>42</v>
      </c>
      <c r="F311" s="103"/>
      <c r="G311" s="124"/>
      <c r="H311" s="104">
        <f t="shared" si="75"/>
        <v>0</v>
      </c>
      <c r="I311" s="104">
        <f t="shared" si="76"/>
        <v>0</v>
      </c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</row>
    <row r="312" spans="1:47" ht="13.5">
      <c r="A312" s="100" t="s">
        <v>158</v>
      </c>
      <c r="B312" s="101">
        <f t="shared" si="77"/>
        <v>98</v>
      </c>
      <c r="C312" s="102" t="s">
        <v>216</v>
      </c>
      <c r="D312" s="90">
        <v>98</v>
      </c>
      <c r="E312" s="91" t="s">
        <v>42</v>
      </c>
      <c r="F312" s="103"/>
      <c r="G312" s="124"/>
      <c r="H312" s="104">
        <f t="shared" si="75"/>
        <v>0</v>
      </c>
      <c r="I312" s="104">
        <f t="shared" si="76"/>
        <v>0</v>
      </c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</row>
    <row r="313" spans="1:47" ht="13.5">
      <c r="A313" s="100" t="s">
        <v>158</v>
      </c>
      <c r="B313" s="101">
        <f t="shared" si="77"/>
        <v>99</v>
      </c>
      <c r="C313" s="102" t="s">
        <v>217</v>
      </c>
      <c r="D313" s="90">
        <v>204</v>
      </c>
      <c r="E313" s="91" t="s">
        <v>42</v>
      </c>
      <c r="F313" s="103"/>
      <c r="G313" s="124"/>
      <c r="H313" s="104">
        <f t="shared" si="75"/>
        <v>0</v>
      </c>
      <c r="I313" s="104">
        <f t="shared" si="76"/>
        <v>0</v>
      </c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</row>
    <row r="314" spans="1:47" ht="13.5">
      <c r="A314" s="100" t="s">
        <v>158</v>
      </c>
      <c r="B314" s="101">
        <f t="shared" si="77"/>
        <v>100</v>
      </c>
      <c r="C314" s="102" t="s">
        <v>218</v>
      </c>
      <c r="D314" s="90">
        <v>612</v>
      </c>
      <c r="E314" s="91" t="s">
        <v>42</v>
      </c>
      <c r="F314" s="103"/>
      <c r="G314" s="124"/>
      <c r="H314" s="104">
        <f t="shared" si="75"/>
        <v>0</v>
      </c>
      <c r="I314" s="104">
        <f t="shared" si="76"/>
        <v>0</v>
      </c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</row>
    <row r="315" spans="1:47" ht="13.5">
      <c r="A315" s="100" t="s">
        <v>158</v>
      </c>
      <c r="B315" s="101">
        <f t="shared" si="77"/>
        <v>101</v>
      </c>
      <c r="C315" s="102" t="s">
        <v>219</v>
      </c>
      <c r="D315" s="90">
        <v>490</v>
      </c>
      <c r="E315" s="91" t="s">
        <v>42</v>
      </c>
      <c r="F315" s="103"/>
      <c r="G315" s="124"/>
      <c r="H315" s="104">
        <f t="shared" si="75"/>
        <v>0</v>
      </c>
      <c r="I315" s="104">
        <f t="shared" si="76"/>
        <v>0</v>
      </c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</row>
    <row r="316" spans="1:47" ht="13.5">
      <c r="A316" s="100" t="s">
        <v>158</v>
      </c>
      <c r="B316" s="101">
        <f t="shared" si="77"/>
        <v>102</v>
      </c>
      <c r="C316" s="102" t="s">
        <v>220</v>
      </c>
      <c r="D316" s="90">
        <v>326</v>
      </c>
      <c r="E316" s="91" t="s">
        <v>42</v>
      </c>
      <c r="F316" s="103"/>
      <c r="G316" s="124"/>
      <c r="H316" s="104">
        <f t="shared" si="75"/>
        <v>0</v>
      </c>
      <c r="I316" s="104">
        <f t="shared" si="76"/>
        <v>0</v>
      </c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</row>
    <row r="317" spans="1:47" ht="13.5">
      <c r="A317" s="100" t="s">
        <v>158</v>
      </c>
      <c r="B317" s="101">
        <f t="shared" si="77"/>
        <v>103</v>
      </c>
      <c r="C317" s="102" t="s">
        <v>221</v>
      </c>
      <c r="D317" s="90">
        <v>817</v>
      </c>
      <c r="E317" s="91" t="s">
        <v>42</v>
      </c>
      <c r="F317" s="103"/>
      <c r="G317" s="124"/>
      <c r="H317" s="104">
        <f t="shared" si="75"/>
        <v>0</v>
      </c>
      <c r="I317" s="104">
        <f t="shared" si="76"/>
        <v>0</v>
      </c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</row>
    <row r="318" spans="1:47" ht="13.5">
      <c r="A318" s="100" t="s">
        <v>158</v>
      </c>
      <c r="B318" s="101">
        <f t="shared" si="77"/>
        <v>104</v>
      </c>
      <c r="C318" s="102" t="s">
        <v>222</v>
      </c>
      <c r="D318" s="90">
        <v>1125</v>
      </c>
      <c r="E318" s="91" t="s">
        <v>42</v>
      </c>
      <c r="F318" s="103"/>
      <c r="G318" s="124"/>
      <c r="H318" s="104">
        <f t="shared" si="75"/>
        <v>0</v>
      </c>
      <c r="I318" s="104">
        <f t="shared" si="76"/>
        <v>0</v>
      </c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</row>
    <row r="319" spans="1:47" ht="13.5">
      <c r="A319" s="100" t="s">
        <v>158</v>
      </c>
      <c r="B319" s="101">
        <f t="shared" si="77"/>
        <v>105</v>
      </c>
      <c r="C319" s="102" t="s">
        <v>223</v>
      </c>
      <c r="D319" s="90">
        <v>490</v>
      </c>
      <c r="E319" s="91" t="s">
        <v>42</v>
      </c>
      <c r="F319" s="103"/>
      <c r="G319" s="124"/>
      <c r="H319" s="104">
        <f t="shared" si="75"/>
        <v>0</v>
      </c>
      <c r="I319" s="104">
        <f t="shared" si="76"/>
        <v>0</v>
      </c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</row>
    <row r="320" spans="1:47" ht="13.5">
      <c r="A320" s="100"/>
      <c r="B320" s="101"/>
      <c r="C320" s="174" t="s">
        <v>201</v>
      </c>
      <c r="D320" s="90"/>
      <c r="E320" s="173"/>
      <c r="F320" s="136"/>
      <c r="G320" s="141"/>
      <c r="H320" s="104"/>
      <c r="I320" s="104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</row>
    <row r="321" spans="1:47" ht="13.5">
      <c r="A321" s="100" t="s">
        <v>158</v>
      </c>
      <c r="B321" s="101">
        <f>B319+1</f>
        <v>106</v>
      </c>
      <c r="C321" s="102" t="s">
        <v>224</v>
      </c>
      <c r="D321" s="90">
        <v>2451</v>
      </c>
      <c r="E321" s="91" t="s">
        <v>42</v>
      </c>
      <c r="F321" s="103"/>
      <c r="G321" s="124"/>
      <c r="H321" s="104">
        <f aca="true" t="shared" si="78" ref="H321:H325">SUM(F321:G321)</f>
        <v>0</v>
      </c>
      <c r="I321" s="104">
        <f aca="true" t="shared" si="79" ref="I321:I325">H321*D321</f>
        <v>0</v>
      </c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</row>
    <row r="322" spans="1:47" ht="13.5">
      <c r="A322" s="100" t="s">
        <v>158</v>
      </c>
      <c r="B322" s="101">
        <f aca="true" t="shared" si="80" ref="B322:B325">B321+1</f>
        <v>107</v>
      </c>
      <c r="C322" s="102" t="s">
        <v>177</v>
      </c>
      <c r="D322" s="90">
        <v>2042</v>
      </c>
      <c r="E322" s="91" t="s">
        <v>42</v>
      </c>
      <c r="F322" s="103"/>
      <c r="G322" s="124"/>
      <c r="H322" s="104">
        <f t="shared" si="78"/>
        <v>0</v>
      </c>
      <c r="I322" s="104">
        <f t="shared" si="79"/>
        <v>0</v>
      </c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</row>
    <row r="323" spans="1:47" ht="13.5">
      <c r="A323" s="100" t="s">
        <v>158</v>
      </c>
      <c r="B323" s="101">
        <f t="shared" si="80"/>
        <v>108</v>
      </c>
      <c r="C323" s="102" t="s">
        <v>225</v>
      </c>
      <c r="D323" s="90">
        <v>1429</v>
      </c>
      <c r="E323" s="91" t="s">
        <v>42</v>
      </c>
      <c r="F323" s="103"/>
      <c r="G323" s="124"/>
      <c r="H323" s="104">
        <f t="shared" si="78"/>
        <v>0</v>
      </c>
      <c r="I323" s="104">
        <f t="shared" si="79"/>
        <v>0</v>
      </c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</row>
    <row r="324" spans="1:47" ht="13.5">
      <c r="A324" s="100" t="s">
        <v>158</v>
      </c>
      <c r="B324" s="101">
        <f t="shared" si="80"/>
        <v>109</v>
      </c>
      <c r="C324" s="102" t="s">
        <v>226</v>
      </c>
      <c r="D324" s="90">
        <v>5719</v>
      </c>
      <c r="E324" s="91" t="s">
        <v>42</v>
      </c>
      <c r="F324" s="103"/>
      <c r="G324" s="124"/>
      <c r="H324" s="104">
        <f t="shared" si="78"/>
        <v>0</v>
      </c>
      <c r="I324" s="104">
        <f t="shared" si="79"/>
        <v>0</v>
      </c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</row>
    <row r="325" spans="1:47" ht="13.5">
      <c r="A325" s="100" t="s">
        <v>158</v>
      </c>
      <c r="B325" s="101">
        <f t="shared" si="80"/>
        <v>110</v>
      </c>
      <c r="C325" s="102" t="s">
        <v>227</v>
      </c>
      <c r="D325" s="90">
        <v>1225</v>
      </c>
      <c r="E325" s="91" t="s">
        <v>42</v>
      </c>
      <c r="F325" s="103"/>
      <c r="G325" s="124"/>
      <c r="H325" s="104">
        <f t="shared" si="78"/>
        <v>0</v>
      </c>
      <c r="I325" s="104">
        <f t="shared" si="79"/>
        <v>0</v>
      </c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</row>
    <row r="326" spans="1:47" ht="13.5">
      <c r="A326" s="100"/>
      <c r="B326" s="101"/>
      <c r="C326" s="102"/>
      <c r="D326" s="90"/>
      <c r="E326" s="91"/>
      <c r="F326" s="136"/>
      <c r="G326" s="141"/>
      <c r="H326" s="104"/>
      <c r="I326" s="104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</row>
    <row r="327" spans="1:47" ht="23.25">
      <c r="A327" s="100"/>
      <c r="B327" s="101"/>
      <c r="C327" s="102" t="s">
        <v>250</v>
      </c>
      <c r="D327" s="90">
        <v>719</v>
      </c>
      <c r="E327" s="91" t="s">
        <v>35</v>
      </c>
      <c r="F327" s="136"/>
      <c r="G327" s="141"/>
      <c r="H327" s="104"/>
      <c r="I327" s="104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</row>
    <row r="328" spans="1:47" ht="13.5">
      <c r="A328" s="100" t="s">
        <v>158</v>
      </c>
      <c r="B328" s="101">
        <f>B325+1</f>
        <v>111</v>
      </c>
      <c r="C328" s="171" t="s">
        <v>229</v>
      </c>
      <c r="D328" s="90">
        <v>221</v>
      </c>
      <c r="E328" s="172" t="s">
        <v>42</v>
      </c>
      <c r="F328" s="103"/>
      <c r="G328" s="124"/>
      <c r="H328" s="104">
        <f aca="true" t="shared" si="81" ref="H328:H337">SUM(F328:G328)</f>
        <v>0</v>
      </c>
      <c r="I328" s="104">
        <f aca="true" t="shared" si="82" ref="I328:I337">H328*D328</f>
        <v>0</v>
      </c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</row>
    <row r="329" spans="1:47" ht="13.5">
      <c r="A329" s="100" t="s">
        <v>158</v>
      </c>
      <c r="B329" s="101">
        <f aca="true" t="shared" si="83" ref="B329:B337">B328+1</f>
        <v>112</v>
      </c>
      <c r="C329" s="102" t="s">
        <v>230</v>
      </c>
      <c r="D329" s="90">
        <v>184</v>
      </c>
      <c r="E329" s="91" t="s">
        <v>42</v>
      </c>
      <c r="F329" s="103"/>
      <c r="G329" s="124"/>
      <c r="H329" s="104">
        <f t="shared" si="81"/>
        <v>0</v>
      </c>
      <c r="I329" s="104">
        <f t="shared" si="82"/>
        <v>0</v>
      </c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</row>
    <row r="330" spans="1:47" ht="13.5">
      <c r="A330" s="100" t="s">
        <v>158</v>
      </c>
      <c r="B330" s="101">
        <f t="shared" si="83"/>
        <v>113</v>
      </c>
      <c r="C330" s="102" t="s">
        <v>231</v>
      </c>
      <c r="D330" s="90">
        <v>89</v>
      </c>
      <c r="E330" s="91" t="s">
        <v>42</v>
      </c>
      <c r="F330" s="103"/>
      <c r="G330" s="124"/>
      <c r="H330" s="104">
        <f t="shared" si="81"/>
        <v>0</v>
      </c>
      <c r="I330" s="104">
        <f t="shared" si="82"/>
        <v>0</v>
      </c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</row>
    <row r="331" spans="1:47" ht="13.5">
      <c r="A331" s="100" t="s">
        <v>158</v>
      </c>
      <c r="B331" s="101">
        <f t="shared" si="83"/>
        <v>114</v>
      </c>
      <c r="C331" s="102" t="s">
        <v>232</v>
      </c>
      <c r="D331" s="90">
        <v>184</v>
      </c>
      <c r="E331" s="91" t="s">
        <v>42</v>
      </c>
      <c r="F331" s="103"/>
      <c r="G331" s="124"/>
      <c r="H331" s="104">
        <f t="shared" si="81"/>
        <v>0</v>
      </c>
      <c r="I331" s="104">
        <f t="shared" si="82"/>
        <v>0</v>
      </c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</row>
    <row r="332" spans="1:47" ht="13.5">
      <c r="A332" s="100" t="s">
        <v>158</v>
      </c>
      <c r="B332" s="101">
        <f t="shared" si="83"/>
        <v>115</v>
      </c>
      <c r="C332" s="102" t="s">
        <v>233</v>
      </c>
      <c r="D332" s="90">
        <v>553</v>
      </c>
      <c r="E332" s="91" t="s">
        <v>42</v>
      </c>
      <c r="F332" s="103"/>
      <c r="G332" s="124"/>
      <c r="H332" s="104">
        <f t="shared" si="81"/>
        <v>0</v>
      </c>
      <c r="I332" s="104">
        <f t="shared" si="82"/>
        <v>0</v>
      </c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</row>
    <row r="333" spans="1:47" ht="13.5">
      <c r="A333" s="100" t="s">
        <v>158</v>
      </c>
      <c r="B333" s="101">
        <f t="shared" si="83"/>
        <v>116</v>
      </c>
      <c r="C333" s="102" t="s">
        <v>234</v>
      </c>
      <c r="D333" s="90">
        <v>443</v>
      </c>
      <c r="E333" s="91" t="s">
        <v>42</v>
      </c>
      <c r="F333" s="103"/>
      <c r="G333" s="124"/>
      <c r="H333" s="104">
        <f t="shared" si="81"/>
        <v>0</v>
      </c>
      <c r="I333" s="104">
        <f t="shared" si="82"/>
        <v>0</v>
      </c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</row>
    <row r="334" spans="1:47" ht="13.5">
      <c r="A334" s="100" t="s">
        <v>158</v>
      </c>
      <c r="B334" s="101">
        <f t="shared" si="83"/>
        <v>117</v>
      </c>
      <c r="C334" s="102" t="s">
        <v>235</v>
      </c>
      <c r="D334" s="90">
        <v>295</v>
      </c>
      <c r="E334" s="91" t="s">
        <v>42</v>
      </c>
      <c r="F334" s="103"/>
      <c r="G334" s="124"/>
      <c r="H334" s="104">
        <f t="shared" si="81"/>
        <v>0</v>
      </c>
      <c r="I334" s="104">
        <f t="shared" si="82"/>
        <v>0</v>
      </c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</row>
    <row r="335" spans="1:47" ht="13.5">
      <c r="A335" s="100" t="s">
        <v>158</v>
      </c>
      <c r="B335" s="101">
        <f t="shared" si="83"/>
        <v>118</v>
      </c>
      <c r="C335" s="102" t="s">
        <v>236</v>
      </c>
      <c r="D335" s="90">
        <v>738</v>
      </c>
      <c r="E335" s="91" t="s">
        <v>42</v>
      </c>
      <c r="F335" s="103"/>
      <c r="G335" s="124"/>
      <c r="H335" s="104">
        <f t="shared" si="81"/>
        <v>0</v>
      </c>
      <c r="I335" s="104">
        <f t="shared" si="82"/>
        <v>0</v>
      </c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</row>
    <row r="336" spans="1:47" ht="13.5">
      <c r="A336" s="100" t="s">
        <v>158</v>
      </c>
      <c r="B336" s="101">
        <f t="shared" si="83"/>
        <v>119</v>
      </c>
      <c r="C336" s="102" t="s">
        <v>237</v>
      </c>
      <c r="D336" s="90">
        <v>1107</v>
      </c>
      <c r="E336" s="91" t="s">
        <v>42</v>
      </c>
      <c r="F336" s="103"/>
      <c r="G336" s="124"/>
      <c r="H336" s="104">
        <f t="shared" si="81"/>
        <v>0</v>
      </c>
      <c r="I336" s="104">
        <f t="shared" si="82"/>
        <v>0</v>
      </c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</row>
    <row r="337" spans="1:47" ht="13.5">
      <c r="A337" s="100" t="s">
        <v>158</v>
      </c>
      <c r="B337" s="101">
        <f t="shared" si="83"/>
        <v>120</v>
      </c>
      <c r="C337" s="102" t="s">
        <v>238</v>
      </c>
      <c r="D337" s="90">
        <v>443</v>
      </c>
      <c r="E337" s="91" t="s">
        <v>42</v>
      </c>
      <c r="F337" s="103"/>
      <c r="G337" s="124"/>
      <c r="H337" s="104">
        <f t="shared" si="81"/>
        <v>0</v>
      </c>
      <c r="I337" s="104">
        <f t="shared" si="82"/>
        <v>0</v>
      </c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</row>
    <row r="338" spans="1:47" ht="13.5">
      <c r="A338" s="100"/>
      <c r="B338" s="101"/>
      <c r="C338" s="174" t="s">
        <v>201</v>
      </c>
      <c r="D338" s="90"/>
      <c r="E338" s="173"/>
      <c r="F338" s="136"/>
      <c r="G338" s="141"/>
      <c r="H338" s="104"/>
      <c r="I338" s="104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</row>
    <row r="339" spans="1:47" ht="13.5">
      <c r="A339" s="100" t="s">
        <v>158</v>
      </c>
      <c r="B339" s="101">
        <f>B337+1</f>
        <v>121</v>
      </c>
      <c r="C339" s="102" t="s">
        <v>224</v>
      </c>
      <c r="D339" s="90">
        <v>2214</v>
      </c>
      <c r="E339" s="91" t="s">
        <v>42</v>
      </c>
      <c r="F339" s="103"/>
      <c r="G339" s="124"/>
      <c r="H339" s="104">
        <f aca="true" t="shared" si="84" ref="H339:H343">SUM(F339:G339)</f>
        <v>0</v>
      </c>
      <c r="I339" s="104">
        <f aca="true" t="shared" si="85" ref="I339:I343">H339*D339</f>
        <v>0</v>
      </c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</row>
    <row r="340" spans="1:47" ht="13.5">
      <c r="A340" s="100" t="s">
        <v>158</v>
      </c>
      <c r="B340" s="101">
        <f aca="true" t="shared" si="86" ref="B340:B343">B339+1</f>
        <v>122</v>
      </c>
      <c r="C340" s="102" t="s">
        <v>177</v>
      </c>
      <c r="D340" s="90">
        <v>1845</v>
      </c>
      <c r="E340" s="91" t="s">
        <v>42</v>
      </c>
      <c r="F340" s="103"/>
      <c r="G340" s="124"/>
      <c r="H340" s="104">
        <f t="shared" si="84"/>
        <v>0</v>
      </c>
      <c r="I340" s="104">
        <f t="shared" si="85"/>
        <v>0</v>
      </c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</row>
    <row r="341" spans="1:47" ht="13.5">
      <c r="A341" s="100" t="s">
        <v>158</v>
      </c>
      <c r="B341" s="101">
        <f t="shared" si="86"/>
        <v>123</v>
      </c>
      <c r="C341" s="102" t="s">
        <v>225</v>
      </c>
      <c r="D341" s="90">
        <v>1291</v>
      </c>
      <c r="E341" s="91" t="s">
        <v>42</v>
      </c>
      <c r="F341" s="103"/>
      <c r="G341" s="124"/>
      <c r="H341" s="104">
        <f t="shared" si="84"/>
        <v>0</v>
      </c>
      <c r="I341" s="104">
        <f t="shared" si="85"/>
        <v>0</v>
      </c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</row>
    <row r="342" spans="1:47" ht="13.5">
      <c r="A342" s="100" t="s">
        <v>158</v>
      </c>
      <c r="B342" s="101">
        <f t="shared" si="86"/>
        <v>124</v>
      </c>
      <c r="C342" s="102" t="s">
        <v>226</v>
      </c>
      <c r="D342" s="90">
        <v>5166</v>
      </c>
      <c r="E342" s="91" t="s">
        <v>42</v>
      </c>
      <c r="F342" s="103"/>
      <c r="G342" s="124"/>
      <c r="H342" s="104">
        <f t="shared" si="84"/>
        <v>0</v>
      </c>
      <c r="I342" s="104">
        <f t="shared" si="85"/>
        <v>0</v>
      </c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</row>
    <row r="343" spans="1:47" ht="13.5">
      <c r="A343" s="100" t="s">
        <v>158</v>
      </c>
      <c r="B343" s="101">
        <f t="shared" si="86"/>
        <v>125</v>
      </c>
      <c r="C343" s="102" t="s">
        <v>227</v>
      </c>
      <c r="D343" s="90">
        <v>1107</v>
      </c>
      <c r="E343" s="91" t="s">
        <v>42</v>
      </c>
      <c r="F343" s="103"/>
      <c r="G343" s="124"/>
      <c r="H343" s="104">
        <f t="shared" si="84"/>
        <v>0</v>
      </c>
      <c r="I343" s="104">
        <f t="shared" si="85"/>
        <v>0</v>
      </c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</row>
    <row r="344" spans="1:47" ht="13.5">
      <c r="A344" s="100"/>
      <c r="B344" s="101"/>
      <c r="C344" s="177"/>
      <c r="D344" s="178"/>
      <c r="E344" s="179"/>
      <c r="F344" s="180"/>
      <c r="G344" s="181"/>
      <c r="H344" s="104"/>
      <c r="I344" s="104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</row>
    <row r="345" spans="1:47" ht="23.25">
      <c r="A345" s="100"/>
      <c r="B345" s="101"/>
      <c r="C345" s="102" t="s">
        <v>251</v>
      </c>
      <c r="D345" s="90">
        <v>258</v>
      </c>
      <c r="E345" s="91" t="s">
        <v>35</v>
      </c>
      <c r="F345" s="136"/>
      <c r="G345" s="141"/>
      <c r="H345" s="104"/>
      <c r="I345" s="104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</row>
    <row r="346" spans="1:47" ht="13.5">
      <c r="A346" s="100" t="s">
        <v>158</v>
      </c>
      <c r="B346" s="101">
        <f>B343+1</f>
        <v>126</v>
      </c>
      <c r="C346" s="171" t="s">
        <v>240</v>
      </c>
      <c r="D346" s="90">
        <v>77</v>
      </c>
      <c r="E346" s="172" t="s">
        <v>42</v>
      </c>
      <c r="F346" s="103"/>
      <c r="G346" s="124"/>
      <c r="H346" s="104">
        <f aca="true" t="shared" si="87" ref="H346:H355">SUM(F346:G346)</f>
        <v>0</v>
      </c>
      <c r="I346" s="104">
        <f aca="true" t="shared" si="88" ref="I346:I355">H346*D346</f>
        <v>0</v>
      </c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</row>
    <row r="347" spans="1:47" ht="13.5">
      <c r="A347" s="100" t="s">
        <v>158</v>
      </c>
      <c r="B347" s="101">
        <f aca="true" t="shared" si="89" ref="B347:B355">B346+1</f>
        <v>127</v>
      </c>
      <c r="C347" s="102" t="s">
        <v>241</v>
      </c>
      <c r="D347" s="90">
        <v>64</v>
      </c>
      <c r="E347" s="91" t="s">
        <v>42</v>
      </c>
      <c r="F347" s="103"/>
      <c r="G347" s="124"/>
      <c r="H347" s="104">
        <f t="shared" si="87"/>
        <v>0</v>
      </c>
      <c r="I347" s="104">
        <f t="shared" si="88"/>
        <v>0</v>
      </c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</row>
    <row r="348" spans="1:47" ht="13.5">
      <c r="A348" s="100" t="s">
        <v>158</v>
      </c>
      <c r="B348" s="101">
        <f t="shared" si="89"/>
        <v>128</v>
      </c>
      <c r="C348" s="102" t="s">
        <v>242</v>
      </c>
      <c r="D348" s="90">
        <v>31</v>
      </c>
      <c r="E348" s="91" t="s">
        <v>42</v>
      </c>
      <c r="F348" s="103"/>
      <c r="G348" s="124"/>
      <c r="H348" s="104">
        <f t="shared" si="87"/>
        <v>0</v>
      </c>
      <c r="I348" s="104">
        <f t="shared" si="88"/>
        <v>0</v>
      </c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</row>
    <row r="349" spans="1:47" ht="13.5">
      <c r="A349" s="100" t="s">
        <v>158</v>
      </c>
      <c r="B349" s="101">
        <f t="shared" si="89"/>
        <v>129</v>
      </c>
      <c r="C349" s="102" t="s">
        <v>243</v>
      </c>
      <c r="D349" s="90">
        <v>64</v>
      </c>
      <c r="E349" s="91" t="s">
        <v>42</v>
      </c>
      <c r="F349" s="103"/>
      <c r="G349" s="124"/>
      <c r="H349" s="104">
        <f t="shared" si="87"/>
        <v>0</v>
      </c>
      <c r="I349" s="104">
        <f t="shared" si="88"/>
        <v>0</v>
      </c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</row>
    <row r="350" spans="1:47" ht="13.5">
      <c r="A350" s="100" t="s">
        <v>158</v>
      </c>
      <c r="B350" s="101">
        <f t="shared" si="89"/>
        <v>130</v>
      </c>
      <c r="C350" s="102" t="s">
        <v>244</v>
      </c>
      <c r="D350" s="90">
        <v>193</v>
      </c>
      <c r="E350" s="91" t="s">
        <v>42</v>
      </c>
      <c r="F350" s="103"/>
      <c r="G350" s="124"/>
      <c r="H350" s="104">
        <f t="shared" si="87"/>
        <v>0</v>
      </c>
      <c r="I350" s="104">
        <f t="shared" si="88"/>
        <v>0</v>
      </c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</row>
    <row r="351" spans="1:47" ht="13.5">
      <c r="A351" s="100" t="s">
        <v>158</v>
      </c>
      <c r="B351" s="101">
        <f t="shared" si="89"/>
        <v>131</v>
      </c>
      <c r="C351" s="102" t="s">
        <v>245</v>
      </c>
      <c r="D351" s="90">
        <v>155</v>
      </c>
      <c r="E351" s="91" t="s">
        <v>42</v>
      </c>
      <c r="F351" s="103"/>
      <c r="G351" s="124"/>
      <c r="H351" s="104">
        <f t="shared" si="87"/>
        <v>0</v>
      </c>
      <c r="I351" s="104">
        <f t="shared" si="88"/>
        <v>0</v>
      </c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</row>
    <row r="352" spans="1:47" ht="13.5">
      <c r="A352" s="100" t="s">
        <v>158</v>
      </c>
      <c r="B352" s="101">
        <f t="shared" si="89"/>
        <v>132</v>
      </c>
      <c r="C352" s="102" t="s">
        <v>246</v>
      </c>
      <c r="D352" s="90">
        <v>103</v>
      </c>
      <c r="E352" s="91" t="s">
        <v>42</v>
      </c>
      <c r="F352" s="103"/>
      <c r="G352" s="124"/>
      <c r="H352" s="104">
        <f t="shared" si="87"/>
        <v>0</v>
      </c>
      <c r="I352" s="104">
        <f t="shared" si="88"/>
        <v>0</v>
      </c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</row>
    <row r="353" spans="1:47" ht="13.5">
      <c r="A353" s="100" t="s">
        <v>158</v>
      </c>
      <c r="B353" s="101">
        <f t="shared" si="89"/>
        <v>133</v>
      </c>
      <c r="C353" s="102" t="s">
        <v>221</v>
      </c>
      <c r="D353" s="90">
        <v>258</v>
      </c>
      <c r="E353" s="91" t="s">
        <v>42</v>
      </c>
      <c r="F353" s="103"/>
      <c r="G353" s="124"/>
      <c r="H353" s="104">
        <f t="shared" si="87"/>
        <v>0</v>
      </c>
      <c r="I353" s="104">
        <f t="shared" si="88"/>
        <v>0</v>
      </c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</row>
    <row r="354" spans="1:47" ht="13.5">
      <c r="A354" s="100" t="s">
        <v>158</v>
      </c>
      <c r="B354" s="101">
        <f t="shared" si="89"/>
        <v>134</v>
      </c>
      <c r="C354" s="102" t="s">
        <v>247</v>
      </c>
      <c r="D354" s="90">
        <v>387</v>
      </c>
      <c r="E354" s="91" t="s">
        <v>42</v>
      </c>
      <c r="F354" s="103"/>
      <c r="G354" s="124"/>
      <c r="H354" s="104">
        <f t="shared" si="87"/>
        <v>0</v>
      </c>
      <c r="I354" s="104">
        <f t="shared" si="88"/>
        <v>0</v>
      </c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</row>
    <row r="355" spans="1:47" ht="13.5">
      <c r="A355" s="100" t="s">
        <v>158</v>
      </c>
      <c r="B355" s="101">
        <f t="shared" si="89"/>
        <v>135</v>
      </c>
      <c r="C355" s="102" t="s">
        <v>248</v>
      </c>
      <c r="D355" s="90">
        <v>155</v>
      </c>
      <c r="E355" s="91" t="s">
        <v>42</v>
      </c>
      <c r="F355" s="103"/>
      <c r="G355" s="124"/>
      <c r="H355" s="104">
        <f t="shared" si="87"/>
        <v>0</v>
      </c>
      <c r="I355" s="104">
        <f t="shared" si="88"/>
        <v>0</v>
      </c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</row>
    <row r="356" spans="1:47" ht="13.5">
      <c r="A356" s="100"/>
      <c r="B356" s="101"/>
      <c r="C356" s="174" t="s">
        <v>201</v>
      </c>
      <c r="D356" s="90"/>
      <c r="E356" s="173"/>
      <c r="F356" s="136"/>
      <c r="G356" s="141"/>
      <c r="H356" s="104"/>
      <c r="I356" s="104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</row>
    <row r="357" spans="1:47" ht="13.5">
      <c r="A357" s="100" t="s">
        <v>158</v>
      </c>
      <c r="B357" s="101">
        <f>B355+1</f>
        <v>136</v>
      </c>
      <c r="C357" s="102" t="s">
        <v>224</v>
      </c>
      <c r="D357" s="90">
        <v>774</v>
      </c>
      <c r="E357" s="91" t="s">
        <v>42</v>
      </c>
      <c r="F357" s="103"/>
      <c r="G357" s="124"/>
      <c r="H357" s="104">
        <f aca="true" t="shared" si="90" ref="H357:H361">SUM(F357:G357)</f>
        <v>0</v>
      </c>
      <c r="I357" s="104">
        <f aca="true" t="shared" si="91" ref="I357:I361">H357*D357</f>
        <v>0</v>
      </c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</row>
    <row r="358" spans="1:47" ht="13.5">
      <c r="A358" s="100" t="s">
        <v>158</v>
      </c>
      <c r="B358" s="101">
        <f aca="true" t="shared" si="92" ref="B358:B361">B357+1</f>
        <v>137</v>
      </c>
      <c r="C358" s="102" t="s">
        <v>177</v>
      </c>
      <c r="D358" s="90">
        <v>645</v>
      </c>
      <c r="E358" s="91" t="s">
        <v>42</v>
      </c>
      <c r="F358" s="103"/>
      <c r="G358" s="124"/>
      <c r="H358" s="104">
        <f t="shared" si="90"/>
        <v>0</v>
      </c>
      <c r="I358" s="104">
        <f t="shared" si="91"/>
        <v>0</v>
      </c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</row>
    <row r="359" spans="1:47" ht="13.5">
      <c r="A359" s="100" t="s">
        <v>158</v>
      </c>
      <c r="B359" s="101">
        <f t="shared" si="92"/>
        <v>138</v>
      </c>
      <c r="C359" s="102" t="s">
        <v>225</v>
      </c>
      <c r="D359" s="90">
        <v>451</v>
      </c>
      <c r="E359" s="91" t="s">
        <v>42</v>
      </c>
      <c r="F359" s="103"/>
      <c r="G359" s="124"/>
      <c r="H359" s="104">
        <f t="shared" si="90"/>
        <v>0</v>
      </c>
      <c r="I359" s="104">
        <f t="shared" si="91"/>
        <v>0</v>
      </c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</row>
    <row r="360" spans="1:47" ht="13.5">
      <c r="A360" s="100" t="s">
        <v>158</v>
      </c>
      <c r="B360" s="101">
        <f t="shared" si="92"/>
        <v>139</v>
      </c>
      <c r="C360" s="102" t="s">
        <v>226</v>
      </c>
      <c r="D360" s="90">
        <v>1806</v>
      </c>
      <c r="E360" s="91" t="s">
        <v>42</v>
      </c>
      <c r="F360" s="103"/>
      <c r="G360" s="124"/>
      <c r="H360" s="104">
        <f t="shared" si="90"/>
        <v>0</v>
      </c>
      <c r="I360" s="104">
        <f t="shared" si="91"/>
        <v>0</v>
      </c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</row>
    <row r="361" spans="1:47" ht="13.5">
      <c r="A361" s="100" t="s">
        <v>158</v>
      </c>
      <c r="B361" s="101">
        <f t="shared" si="92"/>
        <v>140</v>
      </c>
      <c r="C361" s="102" t="s">
        <v>227</v>
      </c>
      <c r="D361" s="90">
        <v>387</v>
      </c>
      <c r="E361" s="91" t="s">
        <v>42</v>
      </c>
      <c r="F361" s="103"/>
      <c r="G361" s="124"/>
      <c r="H361" s="104">
        <f t="shared" si="90"/>
        <v>0</v>
      </c>
      <c r="I361" s="104">
        <f t="shared" si="91"/>
        <v>0</v>
      </c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</row>
    <row r="362" spans="1:47" ht="13.5">
      <c r="A362" s="100"/>
      <c r="B362" s="101"/>
      <c r="C362" s="183"/>
      <c r="D362" s="184"/>
      <c r="E362" s="185"/>
      <c r="F362" s="186"/>
      <c r="G362" s="187"/>
      <c r="H362" s="153"/>
      <c r="I362" s="153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</row>
    <row r="363" spans="1:9" ht="13.5">
      <c r="A363" s="100"/>
      <c r="B363" s="101"/>
      <c r="C363" s="118" t="s">
        <v>252</v>
      </c>
      <c r="D363" s="119"/>
      <c r="E363" s="120"/>
      <c r="F363" s="121"/>
      <c r="G363" s="121"/>
      <c r="H363" s="122"/>
      <c r="I363" s="122">
        <f>SUM(I195:I361)</f>
        <v>0</v>
      </c>
    </row>
    <row r="364" spans="1:9" ht="13.5">
      <c r="A364" s="100"/>
      <c r="B364" s="101"/>
      <c r="C364" s="96"/>
      <c r="D364" s="90"/>
      <c r="E364" s="91"/>
      <c r="F364" s="97"/>
      <c r="G364" s="98"/>
      <c r="H364" s="99"/>
      <c r="I364" s="99"/>
    </row>
    <row r="365" spans="1:9" ht="13.5">
      <c r="A365" s="100"/>
      <c r="B365" s="101"/>
      <c r="C365" s="96" t="s">
        <v>253</v>
      </c>
      <c r="D365" s="156"/>
      <c r="E365" s="157"/>
      <c r="F365" s="98"/>
      <c r="G365" s="98"/>
      <c r="H365" s="99"/>
      <c r="I365" s="99"/>
    </row>
    <row r="366" spans="1:9" ht="13.5">
      <c r="A366" s="100" t="s">
        <v>254</v>
      </c>
      <c r="B366" s="101">
        <f aca="true" t="shared" si="93" ref="B366:B372">B365+1</f>
        <v>1</v>
      </c>
      <c r="C366" s="164" t="s">
        <v>255</v>
      </c>
      <c r="D366" s="149">
        <v>18</v>
      </c>
      <c r="E366" s="150" t="s">
        <v>256</v>
      </c>
      <c r="F366" s="159"/>
      <c r="G366" s="159"/>
      <c r="H366" s="104">
        <f aca="true" t="shared" si="94" ref="H366:H372">SUM(F366:G366)</f>
        <v>0</v>
      </c>
      <c r="I366" s="104">
        <f aca="true" t="shared" si="95" ref="I366:I372">H366*D366</f>
        <v>0</v>
      </c>
    </row>
    <row r="367" spans="1:9" ht="34.5">
      <c r="A367" s="100" t="s">
        <v>254</v>
      </c>
      <c r="B367" s="101">
        <f t="shared" si="93"/>
        <v>2</v>
      </c>
      <c r="C367" s="188" t="s">
        <v>257</v>
      </c>
      <c r="D367" s="133">
        <v>1</v>
      </c>
      <c r="E367" s="134" t="s">
        <v>47</v>
      </c>
      <c r="F367" s="159"/>
      <c r="G367" s="159"/>
      <c r="H367" s="104">
        <f t="shared" si="94"/>
        <v>0</v>
      </c>
      <c r="I367" s="104">
        <f t="shared" si="95"/>
        <v>0</v>
      </c>
    </row>
    <row r="368" spans="1:9" ht="23.25">
      <c r="A368" s="100" t="s">
        <v>254</v>
      </c>
      <c r="B368" s="101">
        <f t="shared" si="93"/>
        <v>3</v>
      </c>
      <c r="C368" s="188" t="s">
        <v>258</v>
      </c>
      <c r="D368" s="133">
        <v>1</v>
      </c>
      <c r="E368" s="134" t="s">
        <v>47</v>
      </c>
      <c r="F368" s="159"/>
      <c r="G368" s="159"/>
      <c r="H368" s="104">
        <f t="shared" si="94"/>
        <v>0</v>
      </c>
      <c r="I368" s="104">
        <f t="shared" si="95"/>
        <v>0</v>
      </c>
    </row>
    <row r="369" spans="1:9" ht="23.25">
      <c r="A369" s="100" t="s">
        <v>254</v>
      </c>
      <c r="B369" s="101">
        <f t="shared" si="93"/>
        <v>4</v>
      </c>
      <c r="C369" s="188" t="s">
        <v>259</v>
      </c>
      <c r="D369" s="133">
        <v>1</v>
      </c>
      <c r="E369" s="134" t="s">
        <v>47</v>
      </c>
      <c r="F369" s="159"/>
      <c r="G369" s="159"/>
      <c r="H369" s="104">
        <f t="shared" si="94"/>
        <v>0</v>
      </c>
      <c r="I369" s="104">
        <f t="shared" si="95"/>
        <v>0</v>
      </c>
    </row>
    <row r="370" spans="1:9" ht="23.25">
      <c r="A370" s="100" t="s">
        <v>254</v>
      </c>
      <c r="B370" s="101">
        <f t="shared" si="93"/>
        <v>5</v>
      </c>
      <c r="C370" s="188" t="s">
        <v>260</v>
      </c>
      <c r="D370" s="133">
        <v>1</v>
      </c>
      <c r="E370" s="134" t="s">
        <v>47</v>
      </c>
      <c r="F370" s="159"/>
      <c r="G370" s="159"/>
      <c r="H370" s="104">
        <f t="shared" si="94"/>
        <v>0</v>
      </c>
      <c r="I370" s="104">
        <f t="shared" si="95"/>
        <v>0</v>
      </c>
    </row>
    <row r="371" spans="1:9" ht="23.25">
      <c r="A371" s="100" t="s">
        <v>254</v>
      </c>
      <c r="B371" s="101">
        <f t="shared" si="93"/>
        <v>6</v>
      </c>
      <c r="C371" s="164" t="s">
        <v>261</v>
      </c>
      <c r="D371" s="133">
        <v>630</v>
      </c>
      <c r="E371" s="134" t="s">
        <v>67</v>
      </c>
      <c r="F371" s="159"/>
      <c r="G371" s="159"/>
      <c r="H371" s="104">
        <f t="shared" si="94"/>
        <v>0</v>
      </c>
      <c r="I371" s="104">
        <f t="shared" si="95"/>
        <v>0</v>
      </c>
    </row>
    <row r="372" spans="1:9" ht="23.25">
      <c r="A372" s="100" t="s">
        <v>254</v>
      </c>
      <c r="B372" s="101">
        <f t="shared" si="93"/>
        <v>7</v>
      </c>
      <c r="C372" s="189" t="s">
        <v>262</v>
      </c>
      <c r="D372" s="109">
        <v>3</v>
      </c>
      <c r="E372" s="110" t="s">
        <v>42</v>
      </c>
      <c r="F372" s="190"/>
      <c r="G372" s="190"/>
      <c r="H372" s="104">
        <f t="shared" si="94"/>
        <v>0</v>
      </c>
      <c r="I372" s="104">
        <f t="shared" si="95"/>
        <v>0</v>
      </c>
    </row>
    <row r="373" spans="1:9" ht="13.5">
      <c r="A373" s="100"/>
      <c r="B373" s="101"/>
      <c r="C373" s="191"/>
      <c r="D373" s="192"/>
      <c r="E373" s="193"/>
      <c r="F373" s="194"/>
      <c r="G373" s="194"/>
      <c r="H373" s="195"/>
      <c r="I373" s="195"/>
    </row>
    <row r="374" spans="1:9" ht="13.5">
      <c r="A374" s="100"/>
      <c r="B374" s="101"/>
      <c r="C374" s="196" t="s">
        <v>263</v>
      </c>
      <c r="D374" s="197"/>
      <c r="E374" s="198"/>
      <c r="F374" s="199"/>
      <c r="G374" s="199"/>
      <c r="H374" s="200"/>
      <c r="I374" s="201">
        <f>SUM(I365:I373)</f>
        <v>0</v>
      </c>
    </row>
    <row r="375" spans="1:9" ht="13.5">
      <c r="A375" s="100"/>
      <c r="B375" s="101"/>
      <c r="C375" s="202" t="s">
        <v>264</v>
      </c>
      <c r="D375" s="202"/>
      <c r="E375" s="202"/>
      <c r="F375" s="202"/>
      <c r="G375" s="203"/>
      <c r="H375" s="204"/>
      <c r="I375" s="205">
        <f>SUM(I70,I78,I102,I115,I167,I193,I363,I374)</f>
        <v>0</v>
      </c>
    </row>
    <row r="376" spans="1:9" ht="13.5">
      <c r="A376" s="100"/>
      <c r="B376" s="101"/>
      <c r="C376" s="206" t="s">
        <v>265</v>
      </c>
      <c r="D376" s="206"/>
      <c r="E376" s="206"/>
      <c r="F376" s="206"/>
      <c r="G376" s="207"/>
      <c r="H376" s="208"/>
      <c r="I376" s="209">
        <f>I377-I375</f>
        <v>0</v>
      </c>
    </row>
    <row r="377" spans="1:9" ht="13.5">
      <c r="A377" s="210"/>
      <c r="B377" s="211"/>
      <c r="C377" s="212" t="s">
        <v>266</v>
      </c>
      <c r="D377" s="213"/>
      <c r="E377" s="214"/>
      <c r="F377" s="215"/>
      <c r="G377" s="215"/>
      <c r="H377" s="216"/>
      <c r="I377" s="217">
        <f>I375*1.27</f>
        <v>0</v>
      </c>
    </row>
  </sheetData>
  <sheetProtection selectLockedCells="1" selectUnlockedCells="1"/>
  <mergeCells count="2">
    <mergeCell ref="C375:F375"/>
    <mergeCell ref="C376:F376"/>
  </mergeCells>
  <conditionalFormatting sqref="I39:I44">
    <cfRule type="cellIs" priority="1" dxfId="0" operator="greaterThan" stopIfTrue="1">
      <formula>$F$39</formula>
    </cfRule>
  </conditionalFormatting>
  <conditionalFormatting sqref="I40">
    <cfRule type="cellIs" priority="2" dxfId="0" operator="greaterThan" stopIfTrue="1">
      <formula>$F$40</formula>
    </cfRule>
  </conditionalFormatting>
  <conditionalFormatting sqref="I42">
    <cfRule type="cellIs" priority="3" dxfId="0" operator="greaterThan" stopIfTrue="1">
      <formula>$F$42</formula>
    </cfRule>
  </conditionalFormatting>
  <conditionalFormatting sqref="I37">
    <cfRule type="cellIs" priority="4" dxfId="1" operator="greaterThan" stopIfTrue="1">
      <formula>$F$37</formula>
    </cfRule>
  </conditionalFormatting>
  <printOptions/>
  <pageMargins left="0.5902777777777778" right="0.19652777777777777" top="0.39375" bottom="0.39375" header="0.5118055555555555" footer="0.5118055555555555"/>
  <pageSetup horizontalDpi="300" verticalDpi="300" orientation="portrait" paperSize="9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Istvan</dc:creator>
  <cp:keywords/>
  <dc:description/>
  <cp:lastModifiedBy/>
  <cp:lastPrinted>2018-02-07T11:43:06Z</cp:lastPrinted>
  <dcterms:created xsi:type="dcterms:W3CDTF">2018-02-07T09:27:56Z</dcterms:created>
  <dcterms:modified xsi:type="dcterms:W3CDTF">2018-02-09T13:51:05Z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